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4" yWindow="65523" windowWidth="3268" windowHeight="7413" tabRatio="743" activeTab="2"/>
  </bookViews>
  <sheets>
    <sheet name="FinalInclusion" sheetId="1" r:id="rId1"/>
    <sheet name="IsItGood" sheetId="2" r:id="rId2"/>
    <sheet name="forced" sheetId="3" r:id="rId3"/>
    <sheet name="RegComp" sheetId="4" r:id="rId4"/>
    <sheet name="Sheet2" sheetId="5" r:id="rId5"/>
    <sheet name="Sheet1" sheetId="6" r:id="rId6"/>
    <sheet name="largess" sheetId="7" r:id="rId7"/>
    <sheet name="corr_all" sheetId="8" r:id="rId8"/>
    <sheet name="corr_reduced" sheetId="9" r:id="rId9"/>
    <sheet name="corr_CI" sheetId="10" r:id="rId10"/>
    <sheet name="Elimination" sheetId="11" r:id="rId11"/>
    <sheet name="reg_setups" sheetId="12" r:id="rId12"/>
    <sheet name="reg_q8" sheetId="13" r:id="rId13"/>
    <sheet name="reg_q17" sheetId="14" r:id="rId14"/>
    <sheet name="q11c" sheetId="15" r:id="rId15"/>
    <sheet name="q20c" sheetId="16" r:id="rId16"/>
  </sheets>
  <definedNames>
    <definedName name="_xlnm.Print_Area" localSheetId="7">'corr_all'!$A$1:$N$101</definedName>
    <definedName name="_xlnm.Print_Area" localSheetId="8">'corr_reduced'!$A$1:$M$78</definedName>
    <definedName name="_xlnm.Print_Area" localSheetId="10">'Elimination'!$A$1:$G$48</definedName>
    <definedName name="_xlnm.Print_Area" localSheetId="2">'forced'!$Q$4:$AL$30</definedName>
  </definedNames>
  <calcPr fullCalcOnLoad="1"/>
</workbook>
</file>

<file path=xl/sharedStrings.xml><?xml version="1.0" encoding="utf-8"?>
<sst xmlns="http://schemas.openxmlformats.org/spreadsheetml/2006/main" count="1325" uniqueCount="360">
  <si>
    <t>Missing Income</t>
  </si>
  <si>
    <t>max</t>
  </si>
  <si>
    <t>mean</t>
  </si>
  <si>
    <t>median</t>
  </si>
  <si>
    <t>min</t>
  </si>
  <si>
    <t>n</t>
  </si>
  <si>
    <t>Infiniate Largess</t>
  </si>
  <si>
    <t>Zero largess</t>
  </si>
  <si>
    <t>Response Correlation</t>
  </si>
  <si>
    <t>Q8</t>
  </si>
  <si>
    <t>Q17</t>
  </si>
  <si>
    <t>Q11c</t>
  </si>
  <si>
    <t>Q20c</t>
  </si>
  <si>
    <t>Q1</t>
  </si>
  <si>
    <t>Q2</t>
  </si>
  <si>
    <t>Q61</t>
  </si>
  <si>
    <t>Largess02</t>
  </si>
  <si>
    <t>Q67</t>
  </si>
  <si>
    <t>Q69</t>
  </si>
  <si>
    <t>Q78</t>
  </si>
  <si>
    <t>Q72</t>
  </si>
  <si>
    <t>Q73</t>
  </si>
  <si>
    <t>Q62</t>
  </si>
  <si>
    <t>Q63</t>
  </si>
  <si>
    <t>Q64</t>
  </si>
  <si>
    <t>Q34</t>
  </si>
  <si>
    <t>Q74</t>
  </si>
  <si>
    <t>Q81</t>
  </si>
  <si>
    <t>Q82</t>
  </si>
  <si>
    <t>Q83</t>
  </si>
  <si>
    <t>Q84</t>
  </si>
  <si>
    <t>Q39</t>
  </si>
  <si>
    <t>Q44</t>
  </si>
  <si>
    <t>Q52</t>
  </si>
  <si>
    <t>Q57</t>
  </si>
  <si>
    <t>Q8:  # met with (Senate)</t>
  </si>
  <si>
    <t>Q17:  # met with (MOHR)</t>
  </si>
  <si>
    <t>Item</t>
  </si>
  <si>
    <t>Q11c:  # private meetings (Senate)</t>
  </si>
  <si>
    <t>Q20c:  # private meetings (MOHR)</t>
  </si>
  <si>
    <t>REV02: : 2002 Sales</t>
  </si>
  <si>
    <t>Q61: % time managers dedicate</t>
  </si>
  <si>
    <t>Q1: # USC Bills monitored</t>
  </si>
  <si>
    <t>Q2: # USC Bills lobbyied</t>
  </si>
  <si>
    <t>Q67: # senior managers worked for any level of US government</t>
  </si>
  <si>
    <t>Q69: # Board memebers worked for any level of US government</t>
  </si>
  <si>
    <t>Items</t>
  </si>
  <si>
    <t>Q62: CEO testified at a congressional hearing</t>
  </si>
  <si>
    <t>Q63: CEO testified at a regulatory hearing</t>
  </si>
  <si>
    <t>Q64: CEO argued in industry's trade association</t>
  </si>
  <si>
    <t>Q73: # of  outside lobbyists for special projects?</t>
  </si>
  <si>
    <t>Q72: # of  outside lobbyists hired on retainer?</t>
  </si>
  <si>
    <t>Q34: Company served on an advisory committee</t>
  </si>
  <si>
    <t>Q74: Invited to join business advisory groups</t>
  </si>
  <si>
    <t>Q39: Coordinate with other firms in industry</t>
  </si>
  <si>
    <t>Q44: Coordinate with other firms outside of industry</t>
  </si>
  <si>
    <t>Q52: Coordinate with labor groups</t>
  </si>
  <si>
    <t>Q57: Coordinate with non-business interest groups</t>
  </si>
  <si>
    <t>Items (Frequency data)</t>
  </si>
  <si>
    <t>Q81: Conduct political education programs</t>
  </si>
  <si>
    <t>Q82: Use media public relations advertising</t>
  </si>
  <si>
    <t>Q83: Hold press conferences</t>
  </si>
  <si>
    <t>Q84: Use grassroots political programs?</t>
  </si>
  <si>
    <t>AllGive02= FedTTLbux02 + SFTTTL02 + bux_TTL02. (All 2002 PAC contributions, Fed, soft hard)</t>
  </si>
  <si>
    <t>Largess02 = AllGive02 / Net Income 2002 (percent)</t>
  </si>
  <si>
    <t>Q78: How often does your company attend political fundraisers?</t>
  </si>
  <si>
    <t>Response and Controls</t>
  </si>
  <si>
    <t>Response and Incentives</t>
  </si>
  <si>
    <t>Response and Information</t>
  </si>
  <si>
    <t>Response and Constituiency Building</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</si>
  <si>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</si>
  <si>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</si>
  <si>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</si>
  <si>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</si>
  <si>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</si>
  <si>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</si>
  <si>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</si>
  <si>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</si>
  <si>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</si>
  <si>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</si>
  <si>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</si>
  <si>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</si>
  <si>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</si>
  <si>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</si>
  <si>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</si>
  <si>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</si>
  <si>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</si>
  <si>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</si>
  <si>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</si>
  <si>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</si>
  <si>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</si>
  <si>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</si>
  <si>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</si>
  <si>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</si>
  <si>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RESIDUAL OUTPUT</t>
  </si>
  <si>
    <t>Observation</t>
  </si>
  <si>
    <t>Predicted Q20c</t>
  </si>
  <si>
    <t>Residuals</t>
  </si>
  <si>
    <t>round(cor(q20c, q81, na.method="omit"), 5)</t>
  </si>
  <si>
    <t xml:space="preserve">Pearson's product-moment correlation </t>
  </si>
  <si>
    <t>------------------------------------</t>
  </si>
  <si>
    <t>data:  q20c and q81 sample estimates:  cor = 0.1696542</t>
  </si>
  <si>
    <t xml:space="preserve">t = 1.5204, df = 78, p-value = 0.1325 </t>
  </si>
  <si>
    <t xml:space="preserve">alternative hypothesis: true coef is not equal to 0 </t>
  </si>
  <si>
    <t xml:space="preserve">Kendall's rank correlation tau </t>
  </si>
  <si>
    <t>------------------------------</t>
  </si>
  <si>
    <t>sample estimates:  tau  = 0.1132911</t>
  </si>
  <si>
    <t xml:space="preserve">normal-z = 1.542, p-value = 0.1231 </t>
  </si>
  <si>
    <t xml:space="preserve">alternative hypothesis: true tau is not equal to 0 </t>
  </si>
  <si>
    <t>Spearman's rank correlation</t>
  </si>
  <si>
    <t>---------------------------</t>
  </si>
  <si>
    <t xml:space="preserve">sample estimates: </t>
  </si>
  <si>
    <t>rho =  0.176186</t>
  </si>
  <si>
    <t xml:space="preserve">normal-z = 1.5659, p-value = 0.1174 </t>
  </si>
  <si>
    <t xml:space="preserve">alternative hypothesis: true rho is not equal to 0 </t>
  </si>
  <si>
    <t xml:space="preserve">95% CI is about about +/- 0.2232 </t>
  </si>
  <si>
    <t>NOTE on Confidence Interval(s)</t>
  </si>
  <si>
    <t>q20c and q81 p-val:  0.132</t>
  </si>
  <si>
    <t>NA</t>
  </si>
  <si>
    <t>Rev02</t>
  </si>
  <si>
    <t>allgive02</t>
  </si>
  <si>
    <t>NDX</t>
  </si>
  <si>
    <t>Non-Reduced</t>
  </si>
  <si>
    <t>Residuals:</t>
  </si>
  <si>
    <t xml:space="preserve">    Min     1Q Median    3Q   Max </t>
  </si>
  <si>
    <t xml:space="preserve"> -30.85 -9.407 0.5397 10.78 18.77</t>
  </si>
  <si>
    <t>Residual standard error: 15.72 on 27 degrees of freedom</t>
  </si>
  <si>
    <t xml:space="preserve">Multiple R-Squared: 0.758 </t>
  </si>
  <si>
    <t xml:space="preserve">F-statistic: 3.523 on 24 and 27 degrees of freedom, the p-value is 0.0009954 </t>
  </si>
  <si>
    <t xml:space="preserve">29 observations deleted due to missing values </t>
  </si>
  <si>
    <t>Value</t>
  </si>
  <si>
    <t>Std. Error</t>
  </si>
  <si>
    <t>t value</t>
  </si>
  <si>
    <t>Pr(&gt;|t|)</t>
  </si>
  <si>
    <t>(Intercept)</t>
  </si>
  <si>
    <t xml:space="preserve">data:  model.q8$residuals </t>
  </si>
  <si>
    <t xml:space="preserve">ks = 0.0912, p-value = 0.5 </t>
  </si>
  <si>
    <t xml:space="preserve">      mean of x standard deviation of x </t>
  </si>
  <si>
    <t xml:space="preserve"> -7.173749e-016                11.43813</t>
  </si>
  <si>
    <t>The calculated p-value is 0.323 and so is set to 0.5 . in: dall.wilk(test, nx)</t>
  </si>
  <si>
    <t>Signif</t>
  </si>
  <si>
    <t xml:space="preserve">    Min     1Q  Median    3Q   Max </t>
  </si>
  <si>
    <t xml:space="preserve"> -17.15 -8.785 -0.2451 5.337 52.26</t>
  </si>
  <si>
    <t xml:space="preserve">data:  model.q17$residuals </t>
  </si>
  <si>
    <t xml:space="preserve">ks = 0.12, p-value = 0.0549 </t>
  </si>
  <si>
    <t xml:space="preserve">     mean of x standard deviation of x </t>
  </si>
  <si>
    <t xml:space="preserve"> 3.351617e-016                12.18271</t>
  </si>
  <si>
    <t>Residual standard error: 16.6 on 28 degrees of freedom</t>
  </si>
  <si>
    <t xml:space="preserve">Multiple R-Squared: 0.5047 </t>
  </si>
  <si>
    <t xml:space="preserve">F-statistic: 1.189 on 24 and 28 degrees of freedom, the p-value is 0.3276 </t>
  </si>
  <si>
    <t xml:space="preserve">28 observations deleted due to missing values </t>
  </si>
  <si>
    <t xml:space="preserve"> -121.3 -27.47 -2.828 20.56 188.2</t>
  </si>
  <si>
    <t xml:space="preserve">data:  model.q11c$residuals </t>
  </si>
  <si>
    <t xml:space="preserve">ks = 0.1241, p-value = 0.0405 </t>
  </si>
  <si>
    <t xml:space="preserve"> -9.887269e-016                52.16606</t>
  </si>
  <si>
    <t>Residual standard error: 71.09 on 28 degrees of freedom</t>
  </si>
  <si>
    <t xml:space="preserve">Multiple R-Squared: 0.5695 </t>
  </si>
  <si>
    <t xml:space="preserve">F-statistic: 1.544 on 24 and 28 degrees of freedom, the p-value is 0.1346 </t>
  </si>
  <si>
    <t xml:space="preserve">    Min     1Q Median    3Q Max </t>
  </si>
  <si>
    <t xml:space="preserve"> -51.29 -15.74 -1.811 15.52  70</t>
  </si>
  <si>
    <t xml:space="preserve">data:  model.q20c$residuals </t>
  </si>
  <si>
    <t xml:space="preserve">ks = 0.0766, p-value = 0.5 </t>
  </si>
  <si>
    <t xml:space="preserve"> 7.038395e-016                26.75362</t>
  </si>
  <si>
    <t xml:space="preserve">   The calculated p-value is 0.584 and so is set to 0.5 . in: dall.wilk(test, nx)</t>
  </si>
  <si>
    <t>Residual standard error: 36.46 on 28 degrees of freedom</t>
  </si>
  <si>
    <t xml:space="preserve">Multiple R-Squared: 0.7234 </t>
  </si>
  <si>
    <t xml:space="preserve">F-statistic: 3.051 on 24 and 28 degrees of freedom, the p-value is 0.002649 </t>
  </si>
  <si>
    <t>Regression Coefficients - Q8</t>
  </si>
  <si>
    <t>Regression Coefficients - Q17</t>
  </si>
  <si>
    <t>Regression Coefficients - Q11c</t>
  </si>
  <si>
    <t>Regression Coefficients - Q20c</t>
  </si>
  <si>
    <t>Predictor Inclusion Table for Each Response Variable</t>
  </si>
  <si>
    <t>Size of Network</t>
  </si>
  <si>
    <t>Private meetings</t>
  </si>
  <si>
    <t>Senate</t>
  </si>
  <si>
    <t>House</t>
  </si>
  <si>
    <t># Met With</t>
  </si>
  <si>
    <t># Private Meetings</t>
  </si>
  <si>
    <t>Controls</t>
  </si>
  <si>
    <t>Predictor Variable</t>
  </si>
  <si>
    <t>YES</t>
  </si>
  <si>
    <t>Financial Incentives</t>
  </si>
  <si>
    <t>Information</t>
  </si>
  <si>
    <t>Constituency building</t>
  </si>
  <si>
    <r>
      <t>Table x</t>
    </r>
    <r>
      <rPr>
        <sz val="10"/>
        <rFont val="Arial"/>
        <family val="0"/>
      </rPr>
      <t>.  Regression variables selected for inclusion via forward/Efroymson and Exhaustive stepwise regression.  Variable not noted as "YES" are to be excluded.  The included variables from all predictors on each response substantially matches those included when each class of predictor variables was considered separately.</t>
    </r>
  </si>
  <si>
    <t>Reduced</t>
  </si>
  <si>
    <t xml:space="preserve">data:  model.reduced.q8$residuals </t>
  </si>
  <si>
    <t xml:space="preserve"> -23.49 -9.778 -3.565 5.124 56.22</t>
  </si>
  <si>
    <t xml:space="preserve">data:  model.reduced.q17$residuals </t>
  </si>
  <si>
    <t xml:space="preserve">ks = 0.1736, p-value = 0 </t>
  </si>
  <si>
    <t xml:space="preserve">   mean of x standard deviation of x </t>
  </si>
  <si>
    <t xml:space="preserve"> 1.3265e-016                14.91628</t>
  </si>
  <si>
    <t>Residual standard error: 15.43 on 71 degrees of freedom</t>
  </si>
  <si>
    <t xml:space="preserve">Multiple R-Squared: 0.1867 </t>
  </si>
  <si>
    <t xml:space="preserve">F-statistic: 3.261 on 5 and 71 degrees of freedom, the p-value is 0.01045 </t>
  </si>
  <si>
    <t xml:space="preserve">4 observations deleted due to missing values </t>
  </si>
  <si>
    <t xml:space="preserve"> -111.1 -38.56 -7.834 17.84 220.9</t>
  </si>
  <si>
    <t xml:space="preserve">data:  model.reduced.q11c$residuals </t>
  </si>
  <si>
    <t xml:space="preserve">ks = 0.1298, p-value = 0.0076 </t>
  </si>
  <si>
    <t xml:space="preserve"> -1.668699e-015                 54.8064</t>
  </si>
  <si>
    <t>Residual standard error: 58.02 on 58 degrees of freedom</t>
  </si>
  <si>
    <t xml:space="preserve">Multiple R-Squared: 0.4679 </t>
  </si>
  <si>
    <t xml:space="preserve">F-statistic: 7.285 on 7 and 58 degrees of freedom, the p-value is 2.946e-006 </t>
  </si>
  <si>
    <t xml:space="preserve">15 observations deleted due to missing values </t>
  </si>
  <si>
    <t xml:space="preserve">   Min     1Q Median    3Q   Max </t>
  </si>
  <si>
    <t xml:space="preserve"> -82.4 -20.46 -2.232 13.95 99.63</t>
  </si>
  <si>
    <t xml:space="preserve">data:  model.reduced.q20c$residuals </t>
  </si>
  <si>
    <t xml:space="preserve">ks = 0.0919, p-value = 0.5 </t>
  </si>
  <si>
    <t xml:space="preserve"> 2.368476e-015                30.85649</t>
  </si>
  <si>
    <t xml:space="preserve">   The calculated p-value is 0.171 and so is set to 0.5 . in: dall.wilk(test, nx)</t>
  </si>
  <si>
    <t>Residual standard error: 32.95 on 57 degrees of freedom</t>
  </si>
  <si>
    <t xml:space="preserve">Multiple R-Squared: 0.6235 </t>
  </si>
  <si>
    <t xml:space="preserve">F-statistic: 11.8 on 8 and 57 degrees of freedom, the p-value is 9.898e-010 </t>
  </si>
  <si>
    <t xml:space="preserve"> -33.62 -8.091 -0.7065 8.312 28.87</t>
  </si>
  <si>
    <t xml:space="preserve">ks = 0.0826, p-value = 0.5 </t>
  </si>
  <si>
    <t xml:space="preserve"> 6.125368e-016                14.32869</t>
  </si>
  <si>
    <t xml:space="preserve">   The calculated p-value is 0.39 and so is set to 0.5 . in: dall.wilk(test, nx)</t>
  </si>
  <si>
    <t>Residual standard error: 15.3 on 50 degrees of freedom</t>
  </si>
  <si>
    <t xml:space="preserve">Multiple R-Squared: 0.5951 </t>
  </si>
  <si>
    <t xml:space="preserve">F-statistic: 10.5 on 7 and 50 degrees of freedom, the p-value is 4.953e-008 </t>
  </si>
  <si>
    <t xml:space="preserve">23 observations deleted due to missing values </t>
  </si>
  <si>
    <t>All Response Correlation</t>
  </si>
  <si>
    <t>Q8 and Its Reduced Predictors</t>
  </si>
  <si>
    <t>Q17 and Its Reduced Predictors</t>
  </si>
  <si>
    <t>Q11c and Its Reduced Predictors</t>
  </si>
  <si>
    <t>Q20c and Its Reduced Predictors</t>
  </si>
  <si>
    <t>q8</t>
  </si>
  <si>
    <t>q17</t>
  </si>
  <si>
    <t>q11c</t>
  </si>
  <si>
    <t>Q1: # USC bills monitored</t>
  </si>
  <si>
    <t xml:space="preserve">Q2 </t>
  </si>
  <si>
    <t xml:space="preserve">Q61 </t>
  </si>
  <si>
    <t xml:space="preserve">Q67 </t>
  </si>
  <si>
    <t xml:space="preserve">Q69 </t>
  </si>
  <si>
    <t xml:space="preserve">Q78 </t>
  </si>
  <si>
    <t xml:space="preserve">allgive02 </t>
  </si>
  <si>
    <t xml:space="preserve">The 95% Margin of Error for the correlation is about about +/- 0.2221956 </t>
  </si>
  <si>
    <t xml:space="preserve">The 90% Margin of Error is about about +/- 0.185814 </t>
  </si>
  <si>
    <t xml:space="preserve">The 99% Margin of Error is about about +/- 0.294624 </t>
  </si>
  <si>
    <t>Q61: % time top managers dedicate to public policy annually</t>
  </si>
  <si>
    <t>Q72: How many outside lobbyists do you hire on retainer?</t>
  </si>
  <si>
    <t>Q73: How many outside lobbyists for special projects?</t>
  </si>
  <si>
    <t>Q57: Coordinate with non-business</t>
  </si>
  <si>
    <t xml:space="preserve">             interest groups</t>
  </si>
  <si>
    <t>Q2: # US Congressional bills company actively participated in lobbying</t>
  </si>
  <si>
    <t xml:space="preserve">                    contributions. </t>
  </si>
  <si>
    <t>AllGive02:  Providing PAC</t>
  </si>
  <si>
    <t>All Response and Included Variable Correlation</t>
  </si>
  <si>
    <t xml:space="preserve">Q34 </t>
  </si>
  <si>
    <t xml:space="preserve">Q62 </t>
  </si>
  <si>
    <t xml:space="preserve">Q63 </t>
  </si>
  <si>
    <t xml:space="preserve">Q64 </t>
  </si>
  <si>
    <t xml:space="preserve">Q72 </t>
  </si>
  <si>
    <t xml:space="preserve">Q73 </t>
  </si>
  <si>
    <t xml:space="preserve">Q39 </t>
  </si>
  <si>
    <t xml:space="preserve">Q44 </t>
  </si>
  <si>
    <t xml:space="preserve">Q52 </t>
  </si>
  <si>
    <t xml:space="preserve">Q57 </t>
  </si>
  <si>
    <t xml:space="preserve">Q81 </t>
  </si>
  <si>
    <t xml:space="preserve">Q82 </t>
  </si>
  <si>
    <t xml:space="preserve">Q83 </t>
  </si>
  <si>
    <t>Allgive02</t>
  </si>
  <si>
    <t>All FIX titles</t>
  </si>
  <si>
    <t>AllREDUCEDFIXtitles</t>
  </si>
  <si>
    <t>&lt;&lt;&lt;this goes in NotesMethod.doc &gt;&gt; pdf</t>
  </si>
  <si>
    <t>Coefficients:</t>
  </si>
  <si>
    <t xml:space="preserve"> -100.1 -40.81 -8.254 23.55 217.4</t>
  </si>
  <si>
    <t>Residual standard error: 58.63 on 57 degrees of freedom</t>
  </si>
  <si>
    <t xml:space="preserve">Multiple R-Squared: 0.466 </t>
  </si>
  <si>
    <t>Q26</t>
  </si>
  <si>
    <t xml:space="preserve">F-statistic: 6.217 on 8 and 57 degrees of freedom, p-value is 9.25e-6 </t>
  </si>
  <si>
    <t xml:space="preserve"> ++   Q83</t>
  </si>
  <si>
    <t xml:space="preserve"> Allgive02</t>
  </si>
  <si>
    <t>*</t>
  </si>
  <si>
    <t>***</t>
  </si>
  <si>
    <t xml:space="preserve">F-statistic: 11.8 on 8 and 57 degrees of freedom, p-value 9.9e-10 </t>
  </si>
  <si>
    <t xml:space="preserve"> -55.34 -20.14  -7.01 15.72 106.7</t>
  </si>
  <si>
    <t>Residual standard error: 34.13 on 57 degrees of freedom</t>
  </si>
  <si>
    <t xml:space="preserve">Multiple R-Squared: 0.5962 </t>
  </si>
  <si>
    <t xml:space="preserve"> ++ Q25</t>
  </si>
  <si>
    <t xml:space="preserve">  ++ Q26</t>
  </si>
  <si>
    <t>Without Uncertainty (Q25 and Q26) on Q11c</t>
  </si>
  <si>
    <t>With Uncertainty on Q11c</t>
  </si>
  <si>
    <t>Model Comparison - Incorporating Regulatory Uncertainty (Q25 and Q26)</t>
  </si>
  <si>
    <t xml:space="preserve">F-statistic: 10.52 on 8 and 57 degrees of freedom, p-value 6.4e-9 </t>
  </si>
  <si>
    <t xml:space="preserve">F-stat: 7.285 on 7 and 58 degrees of freedom, p-value is 2.95e-6 </t>
  </si>
  <si>
    <t>Without Uncertainty (Q25 and Q26) on Q20c</t>
  </si>
  <si>
    <t>With Uncertainty on Q20c</t>
  </si>
  <si>
    <t>Model</t>
  </si>
  <si>
    <t>K</t>
  </si>
  <si>
    <t>RSE</t>
  </si>
  <si>
    <t>--</t>
  </si>
  <si>
    <t>AllGive02</t>
  </si>
  <si>
    <t>AllPredictors</t>
  </si>
  <si>
    <t>Q2 Rev02, 72</t>
  </si>
  <si>
    <t>73, 83, 26</t>
  </si>
  <si>
    <t>62, 61, rev02</t>
  </si>
  <si>
    <t>72, 73, 44</t>
  </si>
  <si>
    <t>Predictors</t>
  </si>
  <si>
    <t>H1</t>
  </si>
  <si>
    <t>H2</t>
  </si>
  <si>
    <t>H3</t>
  </si>
  <si>
    <t>H4</t>
  </si>
  <si>
    <t>H5</t>
  </si>
  <si>
    <t>H6</t>
  </si>
  <si>
    <t>H7</t>
  </si>
  <si>
    <t>Forced Reduced Model</t>
  </si>
  <si>
    <t>Q25, Q26</t>
  </si>
  <si>
    <t>Q72, Q73</t>
  </si>
  <si>
    <t>Q62, Q72, Q73</t>
  </si>
  <si>
    <t>Q69, Q78</t>
  </si>
  <si>
    <t>Q52, Q57</t>
  </si>
  <si>
    <t>Q44, Q83</t>
  </si>
  <si>
    <t>Q25</t>
  </si>
  <si>
    <t>Q39, Q82</t>
  </si>
  <si>
    <t>AllGive02, Q78</t>
  </si>
  <si>
    <t>AllGive02, Q57</t>
  </si>
  <si>
    <t>Original Reduced Model</t>
  </si>
  <si>
    <t>Forced Reduced</t>
  </si>
  <si>
    <t>Model Diagnostic Comparison</t>
  </si>
  <si>
    <t>Private Meetings with Senators, Q11c</t>
  </si>
  <si>
    <r>
      <t>R</t>
    </r>
    <r>
      <rPr>
        <b/>
        <vertAlign val="superscript"/>
        <sz val="10"/>
        <rFont val="Arial"/>
        <family val="2"/>
      </rPr>
      <t>2</t>
    </r>
  </si>
  <si>
    <t>Significant</t>
  </si>
  <si>
    <t>% Signif.</t>
  </si>
  <si>
    <t>Q2, Rev02, Q26, Q72, Q73, Q61, AllGive02, Q78, Q44, Q83</t>
  </si>
  <si>
    <t>The forced regression data is in results.ps.doc</t>
  </si>
  <si>
    <t>Forced Correlations</t>
  </si>
  <si>
    <t>names</t>
  </si>
  <si>
    <t>"NDX"</t>
  </si>
  <si>
    <t>"Q8"</t>
  </si>
  <si>
    <t>"Q11c"</t>
  </si>
  <si>
    <t>"Q17"</t>
  </si>
  <si>
    <t>"Q20c"</t>
  </si>
  <si>
    <t>"Q1"</t>
  </si>
  <si>
    <t>"Q2"</t>
  </si>
  <si>
    <t>"Q61"</t>
  </si>
  <si>
    <t>"Rev02"</t>
  </si>
  <si>
    <t>"Q67"</t>
  </si>
  <si>
    <t>"Q69"</t>
  </si>
  <si>
    <t>"Q78"</t>
  </si>
  <si>
    <t>"allgive02"</t>
  </si>
  <si>
    <t>"Largess02"</t>
  </si>
  <si>
    <t>"Q34"</t>
  </si>
  <si>
    <t>"Q62"</t>
  </si>
  <si>
    <t>"Q63"</t>
  </si>
  <si>
    <t>"Q64"</t>
  </si>
  <si>
    <t>"Q72"</t>
  </si>
  <si>
    <t>"Q73"</t>
  </si>
  <si>
    <t>"Q74"</t>
  </si>
  <si>
    <t>"Q39"</t>
  </si>
  <si>
    <t>"Q44"</t>
  </si>
  <si>
    <t>"Q52"</t>
  </si>
  <si>
    <t>"Q57"</t>
  </si>
  <si>
    <t>"Q81"</t>
  </si>
  <si>
    <t>"Q82"</t>
  </si>
  <si>
    <t>"Q83"</t>
  </si>
  <si>
    <t>"Q84"</t>
  </si>
  <si>
    <t>"Q25"</t>
  </si>
  <si>
    <t>"Q26"</t>
  </si>
  <si>
    <t>Correlations - All Response on All Included Predictors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</si>
</sst>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
  </numFmts>
  <fonts count="15">
    <font>
      <sz val="10"/>
      <name val="Arial"/>
      <family val="0"/>
    </font>
    <font>
      <sz val="8"/>
      <name val="Arial"/>
      <family val="0"/>
    </font>
    <font>
      <u val="single"/>
      <sz val="10"/>
      <name val="Arial"/>
      <family val="0"/>
    </font>
    <font>
      <b/>
      <sz val="10"/>
      <name val="Arial"/>
      <family val="2"/>
    </font>
    <font>
      <i/>
      <sz val="10"/>
      <name val="Arial"/>
      <family val="0"/>
    </font>
    <font>
      <b/>
      <sz val="12"/>
      <name val="Arial"/>
      <family val="0"/>
    </font>
    <font>
      <b/>
      <u val="single"/>
      <sz val="10"/>
      <name val="Arial"/>
      <family val="2"/>
    </font>
    <font>
      <b/>
      <sz val="11"/>
      <name val="Arial"/>
      <family val="2"/>
    </font>
    <font>
      <sz val="11"/>
      <name val="Arial"/>
      <family val="2"/>
    </font>
    <font>
      <u val="single"/>
      <sz val="10"/>
      <color indexed="12"/>
      <name val="Arial"/>
      <family val="0"/>
    </font>
    <font>
      <u val="single"/>
      <sz val="10"/>
      <color indexed="36"/>
      <name val="Arial"/>
      <family val="0"/>
    </font>
    <font>
      <strike/>
      <sz val="10"/>
      <name val="Arial"/>
      <family val="0"/>
    </font>
    <font>
      <b/>
      <sz val="14"/>
      <name val="Arial"/>
      <family val="2"/>
    </font>
    <font>
      <b/>
      <vertAlign val="superscript"/>
      <sz val="10"/>
      <name val="Arial"/>
      <family val="2"/>
    </font>
    <font>
      <sz val="9"/>
      <name val="Arial"/>
      <family val="0"/>
    </font>
  </fonts>
  <fills count="2">
    <fill>
      <patternFill/>
    </fill>
    <fill>
      <patternFill patternType="gray125"/>
    </fill>
  </fills>
  <borders count="2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dotted"/>
    </border>
    <border>
      <left style="thin"/>
      <right style="dotted"/>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dotted"/>
      <top style="thin"/>
      <bottom style="dotted"/>
    </border>
    <border>
      <left style="thin"/>
      <right style="dotted"/>
      <top style="dotted"/>
      <bottom>
        <color indexed="63"/>
      </bottom>
    </border>
    <border>
      <left style="dotted"/>
      <right>
        <color indexed="63"/>
      </right>
      <top>
        <color indexed="63"/>
      </top>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3" fontId="0" fillId="0" borderId="0" xfId="0" applyNumberFormat="1" applyAlignment="1" quotePrefix="1">
      <alignment/>
    </xf>
    <xf numFmtId="0" fontId="2" fillId="0" borderId="0" xfId="0" applyFont="1" applyAlignment="1">
      <alignment/>
    </xf>
    <xf numFmtId="3" fontId="0" fillId="0" borderId="0" xfId="0" applyNumberFormat="1" applyAlignment="1" quotePrefix="1">
      <alignment horizontal="left"/>
    </xf>
    <xf numFmtId="0" fontId="0" fillId="0" borderId="0" xfId="0" applyAlignment="1">
      <alignment horizontal="left"/>
    </xf>
    <xf numFmtId="3" fontId="0" fillId="0" borderId="1" xfId="0" applyNumberFormat="1" applyBorder="1" applyAlignment="1" quotePrefix="1">
      <alignment/>
    </xf>
    <xf numFmtId="0" fontId="0" fillId="0" borderId="1" xfId="0" applyBorder="1" applyAlignment="1">
      <alignment/>
    </xf>
    <xf numFmtId="0" fontId="3" fillId="0" borderId="0" xfId="0" applyFont="1" applyAlignment="1">
      <alignment/>
    </xf>
    <xf numFmtId="0" fontId="0" fillId="0" borderId="2" xfId="0" applyBorder="1" applyAlignment="1">
      <alignment horizontal="center"/>
    </xf>
    <xf numFmtId="0" fontId="0" fillId="0" borderId="1" xfId="0" applyBorder="1" applyAlignment="1">
      <alignment horizontal="right"/>
    </xf>
    <xf numFmtId="0" fontId="0" fillId="0" borderId="0" xfId="0" applyAlignment="1">
      <alignment horizontal="centerContinuous"/>
    </xf>
    <xf numFmtId="0" fontId="3" fillId="0" borderId="0" xfId="0" applyFont="1" applyAlignment="1">
      <alignment horizontal="left"/>
    </xf>
    <xf numFmtId="0" fontId="0" fillId="0" borderId="0" xfId="0" applyBorder="1" applyAlignment="1">
      <alignment horizontal="righ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1" fillId="0" borderId="2" xfId="0" applyFont="1"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xf>
    <xf numFmtId="0" fontId="0" fillId="0" borderId="6" xfId="0" applyFill="1" applyBorder="1" applyAlignment="1">
      <alignment/>
    </xf>
    <xf numFmtId="0" fontId="4" fillId="0" borderId="7" xfId="0" applyFont="1" applyFill="1" applyBorder="1" applyAlignment="1">
      <alignment horizontal="center"/>
    </xf>
    <xf numFmtId="0" fontId="4" fillId="0" borderId="7" xfId="0" applyFont="1" applyFill="1" applyBorder="1" applyAlignment="1">
      <alignment horizontal="centerContinuous"/>
    </xf>
    <xf numFmtId="0" fontId="6" fillId="0" borderId="0" xfId="0" applyFont="1" applyAlignment="1">
      <alignment/>
    </xf>
    <xf numFmtId="0" fontId="0" fillId="0" borderId="0" xfId="0" applyNumberFormat="1" applyAlignment="1" quotePrefix="1">
      <alignment/>
    </xf>
    <xf numFmtId="0" fontId="0" fillId="0" borderId="0" xfId="0" applyNumberFormat="1" applyAlignment="1">
      <alignment/>
    </xf>
    <xf numFmtId="4" fontId="0" fillId="0" borderId="0" xfId="0" applyNumberFormat="1" applyAlignment="1">
      <alignment/>
    </xf>
    <xf numFmtId="0" fontId="0" fillId="0" borderId="1" xfId="0" applyNumberFormat="1" applyBorder="1" applyAlignment="1" quotePrefix="1">
      <alignment/>
    </xf>
    <xf numFmtId="0" fontId="0" fillId="0" borderId="2" xfId="0" applyBorder="1" applyAlignment="1">
      <alignment/>
    </xf>
    <xf numFmtId="0" fontId="0" fillId="0" borderId="8" xfId="0" applyBorder="1" applyAlignment="1">
      <alignment/>
    </xf>
    <xf numFmtId="0" fontId="0" fillId="0" borderId="0" xfId="0" applyAlignment="1">
      <alignment horizontal="center"/>
    </xf>
    <xf numFmtId="10" fontId="0" fillId="0" borderId="0" xfId="0" applyNumberFormat="1" applyAlignment="1" quotePrefix="1">
      <alignment horizontal="center"/>
    </xf>
    <xf numFmtId="0" fontId="5" fillId="0" borderId="0" xfId="0" applyFont="1" applyAlignment="1">
      <alignment/>
    </xf>
    <xf numFmtId="10" fontId="0" fillId="0" borderId="8" xfId="0" applyNumberFormat="1" applyBorder="1" applyAlignment="1" quotePrefix="1">
      <alignment horizontal="center"/>
    </xf>
    <xf numFmtId="10" fontId="0" fillId="0" borderId="2" xfId="0" applyNumberFormat="1" applyBorder="1" applyAlignment="1" quotePrefix="1">
      <alignment horizontal="center"/>
    </xf>
    <xf numFmtId="166" fontId="0" fillId="0" borderId="8" xfId="0" applyNumberFormat="1" applyBorder="1" applyAlignment="1">
      <alignment/>
    </xf>
    <xf numFmtId="166" fontId="0" fillId="0" borderId="0" xfId="0" applyNumberFormat="1" applyAlignment="1">
      <alignment/>
    </xf>
    <xf numFmtId="166" fontId="0" fillId="0" borderId="2" xfId="0" applyNumberFormat="1" applyBorder="1" applyAlignment="1">
      <alignment/>
    </xf>
    <xf numFmtId="0" fontId="5" fillId="0" borderId="0" xfId="0" applyFont="1" applyAlignment="1">
      <alignment horizontal="centerContinuous"/>
    </xf>
    <xf numFmtId="0" fontId="3" fillId="0" borderId="0" xfId="0" applyFont="1" applyAlignment="1">
      <alignment horizontal="centerContinuous"/>
    </xf>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horizontal="right"/>
    </xf>
    <xf numFmtId="0" fontId="1" fillId="0" borderId="0" xfId="0" applyFont="1" applyBorder="1" applyAlignment="1">
      <alignment horizontal="centerContinuous"/>
    </xf>
    <xf numFmtId="0" fontId="0" fillId="0" borderId="0" xfId="0" applyBorder="1" applyAlignment="1">
      <alignment horizontal="centerContinuous"/>
    </xf>
    <xf numFmtId="0" fontId="3" fillId="0" borderId="9" xfId="0" applyFont="1" applyBorder="1" applyAlignment="1">
      <alignment horizontal="centerContinuous"/>
    </xf>
    <xf numFmtId="0" fontId="0" fillId="0" borderId="10" xfId="0" applyFont="1" applyBorder="1" applyAlignment="1">
      <alignment horizontal="centerContinuous"/>
    </xf>
    <xf numFmtId="0" fontId="2" fillId="0" borderId="10" xfId="0" applyFont="1" applyBorder="1" applyAlignment="1">
      <alignment horizontal="centerContinuous"/>
    </xf>
    <xf numFmtId="0" fontId="0" fillId="0" borderId="11" xfId="0" applyBorder="1" applyAlignment="1">
      <alignment horizontal="centerContinuous"/>
    </xf>
    <xf numFmtId="0" fontId="2" fillId="0" borderId="0" xfId="0" applyFont="1" applyAlignment="1">
      <alignment horizontal="right"/>
    </xf>
    <xf numFmtId="0" fontId="0" fillId="0" borderId="12" xfId="0"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Alignment="1">
      <alignment horizontal="righ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3" fillId="0" borderId="0" xfId="0" applyFont="1" applyAlignment="1">
      <alignment/>
    </xf>
    <xf numFmtId="0" fontId="7" fillId="0" borderId="14" xfId="0" applyFont="1" applyBorder="1" applyAlignment="1">
      <alignment horizontal="centerContinuous"/>
    </xf>
    <xf numFmtId="0" fontId="8" fillId="0" borderId="8" xfId="0" applyFont="1" applyBorder="1" applyAlignment="1">
      <alignment horizontal="centerContinuous"/>
    </xf>
    <xf numFmtId="0" fontId="8" fillId="0" borderId="15" xfId="0" applyFont="1" applyBorder="1" applyAlignment="1">
      <alignment horizontal="centerContinuous"/>
    </xf>
    <xf numFmtId="0" fontId="0" fillId="0" borderId="0"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14" xfId="0" applyFont="1" applyBorder="1" applyAlignment="1">
      <alignment horizontal="left"/>
    </xf>
    <xf numFmtId="0" fontId="0" fillId="0" borderId="8" xfId="0" applyBorder="1" applyAlignment="1">
      <alignment horizontal="centerContinuous"/>
    </xf>
    <xf numFmtId="0" fontId="0" fillId="0" borderId="15" xfId="0" applyBorder="1" applyAlignment="1">
      <alignment horizontal="centerContinuous"/>
    </xf>
    <xf numFmtId="0" fontId="0" fillId="0" borderId="15" xfId="0" applyBorder="1" applyAlignment="1">
      <alignment/>
    </xf>
    <xf numFmtId="0" fontId="0" fillId="0" borderId="0" xfId="0" applyNumberFormat="1" applyBorder="1" applyAlignment="1" quotePrefix="1">
      <alignment/>
    </xf>
    <xf numFmtId="0" fontId="0" fillId="0" borderId="0" xfId="0" applyNumberFormat="1" applyBorder="1" applyAlignment="1">
      <alignment/>
    </xf>
    <xf numFmtId="4" fontId="0" fillId="0" borderId="0" xfId="0" applyNumberFormat="1" applyBorder="1" applyAlignment="1">
      <alignment/>
    </xf>
    <xf numFmtId="0" fontId="0" fillId="0" borderId="13" xfId="0" applyNumberFormat="1" applyBorder="1" applyAlignment="1" quotePrefix="1">
      <alignment/>
    </xf>
    <xf numFmtId="0" fontId="0" fillId="0" borderId="2" xfId="0" applyNumberFormat="1" applyBorder="1" applyAlignment="1" quotePrefix="1">
      <alignment/>
    </xf>
    <xf numFmtId="0" fontId="3" fillId="0" borderId="0" xfId="0" applyFont="1" applyBorder="1" applyAlignment="1">
      <alignment horizontal="centerContinuous"/>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2" xfId="0" applyFill="1" applyBorder="1" applyAlignment="1">
      <alignment horizontal="center"/>
    </xf>
    <xf numFmtId="0" fontId="0" fillId="0" borderId="19" xfId="0" applyBorder="1" applyAlignment="1">
      <alignment/>
    </xf>
    <xf numFmtId="0" fontId="6" fillId="0" borderId="19" xfId="0" applyFont="1" applyBorder="1" applyAlignment="1">
      <alignment/>
    </xf>
    <xf numFmtId="0" fontId="6" fillId="0" borderId="0" xfId="0" applyFont="1" applyBorder="1" applyAlignment="1">
      <alignment/>
    </xf>
    <xf numFmtId="0" fontId="0" fillId="0" borderId="19" xfId="0" applyBorder="1" applyAlignment="1">
      <alignment horizontal="right"/>
    </xf>
    <xf numFmtId="166" fontId="3" fillId="0" borderId="0" xfId="0" applyNumberFormat="1" applyFont="1" applyBorder="1" applyAlignment="1">
      <alignment/>
    </xf>
    <xf numFmtId="166" fontId="0" fillId="0" borderId="0" xfId="0" applyNumberFormat="1" applyBorder="1" applyAlignment="1">
      <alignment/>
    </xf>
    <xf numFmtId="0" fontId="11" fillId="0" borderId="19" xfId="0" applyFont="1" applyBorder="1" applyAlignment="1" quotePrefix="1">
      <alignment horizontal="right"/>
    </xf>
    <xf numFmtId="0" fontId="11" fillId="0" borderId="0" xfId="0" applyFont="1" applyBorder="1" applyAlignment="1">
      <alignment/>
    </xf>
    <xf numFmtId="166" fontId="11" fillId="0" borderId="0" xfId="0" applyNumberFormat="1" applyFont="1" applyBorder="1" applyAlignment="1">
      <alignment/>
    </xf>
    <xf numFmtId="0" fontId="0" fillId="0" borderId="0" xfId="0" applyBorder="1" applyAlignment="1" quotePrefix="1">
      <alignment horizontal="right"/>
    </xf>
    <xf numFmtId="0" fontId="0" fillId="0" borderId="2" xfId="0" applyBorder="1" applyAlignment="1">
      <alignment horizontal="right"/>
    </xf>
    <xf numFmtId="166" fontId="3" fillId="0" borderId="2" xfId="0" applyNumberFormat="1" applyFont="1" applyBorder="1" applyAlignment="1">
      <alignment/>
    </xf>
    <xf numFmtId="0" fontId="11" fillId="0" borderId="19" xfId="0" applyFont="1" applyBorder="1" applyAlignment="1">
      <alignment horizontal="right"/>
    </xf>
    <xf numFmtId="0" fontId="11" fillId="0" borderId="0" xfId="0" applyFont="1" applyBorder="1" applyAlignment="1">
      <alignment horizontal="center"/>
    </xf>
    <xf numFmtId="0" fontId="11" fillId="0" borderId="12" xfId="0" applyFont="1" applyBorder="1" applyAlignment="1">
      <alignment horizontal="right"/>
    </xf>
    <xf numFmtId="166" fontId="11" fillId="0" borderId="2" xfId="0" applyNumberFormat="1" applyFont="1" applyBorder="1" applyAlignment="1">
      <alignment/>
    </xf>
    <xf numFmtId="0" fontId="11" fillId="0" borderId="2" xfId="0" applyFont="1" applyBorder="1" applyAlignment="1">
      <alignment horizontal="center"/>
    </xf>
    <xf numFmtId="0" fontId="0" fillId="0" borderId="2" xfId="0" applyBorder="1" applyAlignment="1" quotePrefix="1">
      <alignment horizontal="right"/>
    </xf>
    <xf numFmtId="0" fontId="5" fillId="0" borderId="14" xfId="0" applyFont="1" applyBorder="1" applyAlignment="1">
      <alignment/>
    </xf>
    <xf numFmtId="0" fontId="0" fillId="0" borderId="8" xfId="0" applyFont="1" applyBorder="1" applyAlignment="1">
      <alignment/>
    </xf>
    <xf numFmtId="0" fontId="5" fillId="0" borderId="8" xfId="0" applyFont="1" applyBorder="1" applyAlignment="1">
      <alignment horizontal="centerContinuous"/>
    </xf>
    <xf numFmtId="0" fontId="2" fillId="0" borderId="19" xfId="0" applyFont="1" applyBorder="1" applyAlignment="1">
      <alignment/>
    </xf>
    <xf numFmtId="0" fontId="2" fillId="0" borderId="0" xfId="0" applyFont="1" applyBorder="1" applyAlignment="1">
      <alignment/>
    </xf>
    <xf numFmtId="0" fontId="12"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0" fontId="5" fillId="0" borderId="14" xfId="0" applyFont="1" applyBorder="1" applyAlignment="1">
      <alignment vertical="center"/>
    </xf>
    <xf numFmtId="0" fontId="0" fillId="0" borderId="8" xfId="0" applyFont="1" applyBorder="1" applyAlignment="1">
      <alignment vertical="center"/>
    </xf>
    <xf numFmtId="0" fontId="5" fillId="0" borderId="8" xfId="0" applyFont="1" applyBorder="1" applyAlignment="1">
      <alignment horizontal="centerContinuous" vertical="center"/>
    </xf>
    <xf numFmtId="0" fontId="0" fillId="0" borderId="8" xfId="0" applyBorder="1" applyAlignment="1">
      <alignment horizontal="centerContinuous" vertical="center"/>
    </xf>
    <xf numFmtId="0" fontId="0" fillId="0" borderId="15" xfId="0" applyBorder="1" applyAlignment="1">
      <alignment vertical="center"/>
    </xf>
    <xf numFmtId="9" fontId="0" fillId="0" borderId="0" xfId="0" applyNumberFormat="1" applyAlignment="1">
      <alignment/>
    </xf>
    <xf numFmtId="0" fontId="0" fillId="0" borderId="0" xfId="0" applyAlignment="1">
      <alignment horizontal="center" vertical="top" wrapText="1"/>
    </xf>
    <xf numFmtId="0" fontId="0" fillId="0" borderId="12" xfId="0" applyBorder="1" applyAlignment="1" quotePrefix="1">
      <alignment horizontal="center" vertical="top" wrapText="1"/>
    </xf>
    <xf numFmtId="0" fontId="0" fillId="0" borderId="2" xfId="0" applyBorder="1" applyAlignment="1">
      <alignment horizontal="center" vertical="top" wrapText="1"/>
    </xf>
    <xf numFmtId="0" fontId="0" fillId="0" borderId="13" xfId="0" applyBorder="1" applyAlignment="1" quotePrefix="1">
      <alignment horizontal="center" vertical="top" wrapText="1"/>
    </xf>
    <xf numFmtId="0" fontId="0" fillId="0" borderId="14" xfId="0" applyBorder="1" applyAlignment="1">
      <alignment horizontal="center" vertical="top" wrapText="1"/>
    </xf>
    <xf numFmtId="0" fontId="0" fillId="0" borderId="8" xfId="0" applyBorder="1" applyAlignment="1">
      <alignment horizontal="center" vertical="top" wrapText="1"/>
    </xf>
    <xf numFmtId="0" fontId="0" fillId="0" borderId="15" xfId="0" applyBorder="1" applyAlignment="1">
      <alignment horizontal="center" vertical="top" wrapText="1"/>
    </xf>
    <xf numFmtId="0" fontId="3" fillId="0" borderId="2" xfId="0" applyFont="1" applyBorder="1" applyAlignment="1">
      <alignment horizontal="center"/>
    </xf>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Font="1" applyAlignment="1">
      <alignment horizontal="centerContinuous"/>
    </xf>
    <xf numFmtId="0" fontId="3" fillId="0" borderId="2" xfId="0" applyFont="1" applyBorder="1" applyAlignment="1">
      <alignment/>
    </xf>
    <xf numFmtId="11" fontId="0" fillId="0" borderId="0" xfId="0" applyNumberFormat="1" applyAlignment="1">
      <alignment horizontal="center"/>
    </xf>
    <xf numFmtId="9" fontId="0" fillId="0" borderId="0" xfId="0" applyNumberFormat="1" applyAlignment="1">
      <alignment horizontal="center"/>
    </xf>
    <xf numFmtId="0" fontId="0" fillId="0" borderId="0" xfId="0" applyAlignment="1">
      <alignment vertical="top"/>
    </xf>
    <xf numFmtId="0" fontId="0" fillId="0" borderId="0" xfId="0" applyAlignment="1">
      <alignment horizontal="center" vertical="top"/>
    </xf>
    <xf numFmtId="11" fontId="0" fillId="0" borderId="0" xfId="0" applyNumberFormat="1" applyAlignment="1">
      <alignment horizontal="center" vertical="top"/>
    </xf>
    <xf numFmtId="9" fontId="0" fillId="0" borderId="0" xfId="0" applyNumberFormat="1" applyAlignment="1">
      <alignment horizontal="center" vertical="top"/>
    </xf>
    <xf numFmtId="0" fontId="0" fillId="0" borderId="2" xfId="0" applyBorder="1" applyAlignment="1">
      <alignment horizontal="left"/>
    </xf>
    <xf numFmtId="0" fontId="14" fillId="0" borderId="2" xfId="0" applyFont="1"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3" fillId="0" borderId="0" xfId="0" applyNumberFormat="1"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Q81  Residual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corr_CI!$C$2:$C$81</c:f>
              <c:numCache/>
            </c:numRef>
          </c:xVal>
          <c:yVal>
            <c:numRef>
              <c:f>corr_CI!$M$26:$M$105</c:f>
              <c:numCache/>
            </c:numRef>
          </c:yVal>
          <c:smooth val="0"/>
        </c:ser>
        <c:axId val="40088135"/>
        <c:axId val="25248896"/>
      </c:scatterChart>
      <c:valAx>
        <c:axId val="40088135"/>
        <c:scaling>
          <c:orientation val="minMax"/>
        </c:scaling>
        <c:axPos val="b"/>
        <c:title>
          <c:tx>
            <c:rich>
              <a:bodyPr vert="horz" rot="0" anchor="ctr"/>
              <a:lstStyle/>
              <a:p>
                <a:pPr algn="ctr">
                  <a:defRPr/>
                </a:pPr>
                <a:r>
                  <a:rPr lang="en-US" cap="none" sz="1000" b="1" i="0" u="none" baseline="0">
                    <a:latin typeface="Arial"/>
                    <a:ea typeface="Arial"/>
                    <a:cs typeface="Arial"/>
                  </a:rPr>
                  <a:t>Q81</a:t>
                </a:r>
              </a:p>
            </c:rich>
          </c:tx>
          <c:layout/>
          <c:overlay val="0"/>
          <c:spPr>
            <a:noFill/>
            <a:ln>
              <a:noFill/>
            </a:ln>
          </c:spPr>
        </c:title>
        <c:delete val="0"/>
        <c:numFmt formatCode="General" sourceLinked="1"/>
        <c:majorTickMark val="in"/>
        <c:minorTickMark val="none"/>
        <c:tickLblPos val="nextTo"/>
        <c:crossAx val="25248896"/>
        <c:crosses val="autoZero"/>
        <c:crossBetween val="midCat"/>
        <c:dispUnits/>
      </c:valAx>
      <c:valAx>
        <c:axId val="25248896"/>
        <c:scaling>
          <c:orientation val="minMax"/>
        </c:scaling>
        <c:axPos val="l"/>
        <c:title>
          <c:tx>
            <c:rich>
              <a:bodyPr vert="horz" rot="-5400000" anchor="ctr"/>
              <a:lstStyle/>
              <a:p>
                <a:pPr algn="ctr">
                  <a:defRPr/>
                </a:pPr>
                <a:r>
                  <a:rPr lang="en-US" cap="none" sz="1000" b="1" i="0" u="none" baseline="0">
                    <a:latin typeface="Arial"/>
                    <a:ea typeface="Arial"/>
                    <a:cs typeface="Arial"/>
                  </a:rPr>
                  <a:t>Residuals</a:t>
                </a:r>
              </a:p>
            </c:rich>
          </c:tx>
          <c:layout/>
          <c:overlay val="0"/>
          <c:spPr>
            <a:noFill/>
            <a:ln>
              <a:noFill/>
            </a:ln>
          </c:spPr>
        </c:title>
        <c:delete val="0"/>
        <c:numFmt formatCode="General" sourceLinked="1"/>
        <c:majorTickMark val="in"/>
        <c:minorTickMark val="none"/>
        <c:tickLblPos val="nextTo"/>
        <c:crossAx val="400881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Q81 Line Fit  Plot</a:t>
            </a:r>
          </a:p>
        </c:rich>
      </c:tx>
      <c:layout/>
      <c:spPr>
        <a:noFill/>
        <a:ln>
          <a:noFill/>
        </a:ln>
      </c:spPr>
    </c:title>
    <c:plotArea>
      <c:layout/>
      <c:scatterChart>
        <c:scatterStyle val="lineMarker"/>
        <c:varyColors val="0"/>
        <c:ser>
          <c:idx val="0"/>
          <c:order val="0"/>
          <c:tx>
            <c:v>Q20c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corr_CI!$C$2:$C$81</c:f>
              <c:numCache/>
            </c:numRef>
          </c:xVal>
          <c:yVal>
            <c:numRef>
              <c:f>corr_CI!$B$2:$B$81</c:f>
              <c:numCache/>
            </c:numRef>
          </c:yVal>
          <c:smooth val="0"/>
        </c:ser>
        <c:ser>
          <c:idx val="1"/>
          <c:order val="1"/>
          <c:tx>
            <c:v>Predicted Q20c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corr_CI!$C$2:$C$81</c:f>
              <c:numCache/>
            </c:numRef>
          </c:xVal>
          <c:yVal>
            <c:numRef>
              <c:f>corr_CI!$L$26:$L$105</c:f>
              <c:numCache/>
            </c:numRef>
          </c:yVal>
          <c:smooth val="0"/>
        </c:ser>
        <c:axId val="25913473"/>
        <c:axId val="31894666"/>
      </c:scatterChart>
      <c:valAx>
        <c:axId val="25913473"/>
        <c:scaling>
          <c:orientation val="minMax"/>
        </c:scaling>
        <c:axPos val="b"/>
        <c:title>
          <c:tx>
            <c:rich>
              <a:bodyPr vert="horz" rot="0" anchor="ctr"/>
              <a:lstStyle/>
              <a:p>
                <a:pPr algn="ctr">
                  <a:defRPr/>
                </a:pPr>
                <a:r>
                  <a:rPr lang="en-US" cap="none" sz="1000" b="1" i="0" u="none" baseline="0">
                    <a:latin typeface="Arial"/>
                    <a:ea typeface="Arial"/>
                    <a:cs typeface="Arial"/>
                  </a:rPr>
                  <a:t>Q81</a:t>
                </a:r>
              </a:p>
            </c:rich>
          </c:tx>
          <c:layout/>
          <c:overlay val="0"/>
          <c:spPr>
            <a:noFill/>
            <a:ln>
              <a:noFill/>
            </a:ln>
          </c:spPr>
        </c:title>
        <c:delete val="0"/>
        <c:numFmt formatCode="General" sourceLinked="1"/>
        <c:majorTickMark val="in"/>
        <c:minorTickMark val="none"/>
        <c:tickLblPos val="nextTo"/>
        <c:crossAx val="31894666"/>
        <c:crosses val="autoZero"/>
        <c:crossBetween val="midCat"/>
        <c:dispUnits/>
      </c:valAx>
      <c:valAx>
        <c:axId val="31894666"/>
        <c:scaling>
          <c:orientation val="minMax"/>
        </c:scaling>
        <c:axPos val="l"/>
        <c:title>
          <c:tx>
            <c:rich>
              <a:bodyPr vert="horz" rot="-5400000" anchor="ctr"/>
              <a:lstStyle/>
              <a:p>
                <a:pPr algn="ctr">
                  <a:defRPr/>
                </a:pPr>
                <a:r>
                  <a:rPr lang="en-US" cap="none" sz="1000" b="1" i="0" u="none" baseline="0">
                    <a:latin typeface="Arial"/>
                    <a:ea typeface="Arial"/>
                    <a:cs typeface="Arial"/>
                  </a:rPr>
                  <a:t>Q20c</a:t>
                </a:r>
              </a:p>
            </c:rich>
          </c:tx>
          <c:layout/>
          <c:overlay val="0"/>
          <c:spPr>
            <a:noFill/>
            <a:ln>
              <a:noFill/>
            </a:ln>
          </c:spPr>
        </c:title>
        <c:delete val="0"/>
        <c:numFmt formatCode="General" sourceLinked="1"/>
        <c:majorTickMark val="in"/>
        <c:minorTickMark val="none"/>
        <c:tickLblPos val="nextTo"/>
        <c:crossAx val="2591347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xdr:row>
      <xdr:rowOff>0</xdr:rowOff>
    </xdr:from>
    <xdr:to>
      <xdr:col>25</xdr:col>
      <xdr:colOff>0</xdr:colOff>
      <xdr:row>11</xdr:row>
      <xdr:rowOff>0</xdr:rowOff>
    </xdr:to>
    <xdr:graphicFrame>
      <xdr:nvGraphicFramePr>
        <xdr:cNvPr id="1" name="Chart 1"/>
        <xdr:cNvGraphicFramePr/>
      </xdr:nvGraphicFramePr>
      <xdr:xfrm>
        <a:off x="11915775" y="152400"/>
        <a:ext cx="3657600" cy="1571625"/>
      </xdr:xfrm>
      <a:graphic>
        <a:graphicData uri="http://schemas.openxmlformats.org/drawingml/2006/chart">
          <c:chart xmlns:c="http://schemas.openxmlformats.org/drawingml/2006/chart" r:id="rId1"/>
        </a:graphicData>
      </a:graphic>
    </xdr:graphicFrame>
    <xdr:clientData/>
  </xdr:twoCellAnchor>
  <xdr:twoCellAnchor>
    <xdr:from>
      <xdr:col>20</xdr:col>
      <xdr:colOff>0</xdr:colOff>
      <xdr:row>3</xdr:row>
      <xdr:rowOff>0</xdr:rowOff>
    </xdr:from>
    <xdr:to>
      <xdr:col>26</xdr:col>
      <xdr:colOff>0</xdr:colOff>
      <xdr:row>13</xdr:row>
      <xdr:rowOff>0</xdr:rowOff>
    </xdr:to>
    <xdr:graphicFrame>
      <xdr:nvGraphicFramePr>
        <xdr:cNvPr id="2" name="Chart 2"/>
        <xdr:cNvGraphicFramePr/>
      </xdr:nvGraphicFramePr>
      <xdr:xfrm>
        <a:off x="12525375" y="466725"/>
        <a:ext cx="3657600" cy="1562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L34"/>
  <sheetViews>
    <sheetView workbookViewId="0" topLeftCell="D3">
      <selection activeCell="J4" sqref="J4:J20"/>
    </sheetView>
  </sheetViews>
  <sheetFormatPr defaultColWidth="9.140625" defaultRowHeight="12.75"/>
  <cols>
    <col min="2" max="2" width="7.140625" style="0" customWidth="1"/>
    <col min="11" max="11" width="11.7109375" style="0" customWidth="1"/>
    <col min="12" max="12" width="8.8515625" style="30" customWidth="1"/>
  </cols>
  <sheetData>
    <row r="2" spans="3:6" ht="14.25">
      <c r="C2" s="120" t="s">
        <v>306</v>
      </c>
      <c r="D2" s="10"/>
      <c r="E2" s="10"/>
      <c r="F2" s="10"/>
    </row>
    <row r="3" ht="12">
      <c r="K3" t="s">
        <v>327</v>
      </c>
    </row>
    <row r="4" spans="3:12" ht="12.75">
      <c r="C4" s="118" t="s">
        <v>9</v>
      </c>
      <c r="D4" s="118" t="s">
        <v>10</v>
      </c>
      <c r="E4" s="118" t="s">
        <v>11</v>
      </c>
      <c r="F4" s="118" t="s">
        <v>12</v>
      </c>
      <c r="J4">
        <v>6</v>
      </c>
      <c r="K4" t="s">
        <v>333</v>
      </c>
      <c r="L4" s="30">
        <v>1</v>
      </c>
    </row>
    <row r="5" spans="2:12" ht="16.5" customHeight="1">
      <c r="B5" s="119" t="s">
        <v>299</v>
      </c>
      <c r="C5" s="115" t="s">
        <v>13</v>
      </c>
      <c r="D5" s="116" t="s">
        <v>13</v>
      </c>
      <c r="E5" s="116" t="s">
        <v>14</v>
      </c>
      <c r="F5" s="117" t="s">
        <v>14</v>
      </c>
      <c r="J5">
        <v>7</v>
      </c>
      <c r="K5" t="s">
        <v>334</v>
      </c>
      <c r="L5" s="30">
        <v>1</v>
      </c>
    </row>
    <row r="6" spans="2:12" ht="15" customHeight="1">
      <c r="B6" s="119" t="s">
        <v>300</v>
      </c>
      <c r="C6" s="115" t="s">
        <v>119</v>
      </c>
      <c r="D6" s="116" t="s">
        <v>119</v>
      </c>
      <c r="E6" s="116" t="s">
        <v>119</v>
      </c>
      <c r="F6" s="117" t="s">
        <v>119</v>
      </c>
      <c r="J6">
        <v>8</v>
      </c>
      <c r="K6" t="s">
        <v>335</v>
      </c>
      <c r="L6" s="30">
        <v>1</v>
      </c>
    </row>
    <row r="7" spans="2:12" ht="16.5" customHeight="1">
      <c r="B7" s="119" t="s">
        <v>301</v>
      </c>
      <c r="C7" s="115" t="s">
        <v>313</v>
      </c>
      <c r="D7" s="116" t="s">
        <v>313</v>
      </c>
      <c r="E7" s="116" t="s">
        <v>269</v>
      </c>
      <c r="F7" s="117" t="s">
        <v>307</v>
      </c>
      <c r="J7">
        <v>11</v>
      </c>
      <c r="K7" t="s">
        <v>338</v>
      </c>
      <c r="L7" s="30">
        <v>1</v>
      </c>
    </row>
    <row r="8" spans="2:12" ht="26.25" customHeight="1">
      <c r="B8" s="119" t="s">
        <v>302</v>
      </c>
      <c r="C8" s="115" t="s">
        <v>308</v>
      </c>
      <c r="D8" s="116" t="s">
        <v>21</v>
      </c>
      <c r="E8" s="116" t="s">
        <v>308</v>
      </c>
      <c r="F8" s="117" t="s">
        <v>309</v>
      </c>
      <c r="J8">
        <v>12</v>
      </c>
      <c r="K8" t="s">
        <v>339</v>
      </c>
      <c r="L8" s="30">
        <v>1</v>
      </c>
    </row>
    <row r="9" spans="2:12" ht="16.5" customHeight="1">
      <c r="B9" s="119" t="s">
        <v>303</v>
      </c>
      <c r="C9" s="115" t="s">
        <v>15</v>
      </c>
      <c r="D9" s="116" t="s">
        <v>15</v>
      </c>
      <c r="E9" s="116" t="s">
        <v>15</v>
      </c>
      <c r="F9" s="117" t="s">
        <v>15</v>
      </c>
      <c r="J9">
        <v>13</v>
      </c>
      <c r="K9" t="s">
        <v>340</v>
      </c>
      <c r="L9" s="30">
        <v>1</v>
      </c>
    </row>
    <row r="10" spans="2:12" ht="25.5" customHeight="1">
      <c r="B10" s="119" t="s">
        <v>304</v>
      </c>
      <c r="C10" s="115" t="s">
        <v>310</v>
      </c>
      <c r="D10" s="116" t="s">
        <v>19</v>
      </c>
      <c r="E10" s="116" t="s">
        <v>315</v>
      </c>
      <c r="F10" s="117" t="s">
        <v>316</v>
      </c>
      <c r="J10">
        <v>16</v>
      </c>
      <c r="K10" t="s">
        <v>343</v>
      </c>
      <c r="L10" s="30">
        <v>1</v>
      </c>
    </row>
    <row r="11" spans="2:12" ht="19.5" customHeight="1">
      <c r="B11" s="119" t="s">
        <v>305</v>
      </c>
      <c r="C11" s="112" t="s">
        <v>314</v>
      </c>
      <c r="D11" s="113" t="s">
        <v>311</v>
      </c>
      <c r="E11" s="113" t="s">
        <v>312</v>
      </c>
      <c r="F11" s="114" t="s">
        <v>29</v>
      </c>
      <c r="J11">
        <v>19</v>
      </c>
      <c r="K11" t="s">
        <v>346</v>
      </c>
      <c r="L11" s="30">
        <v>1</v>
      </c>
    </row>
    <row r="12" spans="10:12" ht="12">
      <c r="J12">
        <v>20</v>
      </c>
      <c r="K12" t="s">
        <v>347</v>
      </c>
      <c r="L12" s="30">
        <v>1</v>
      </c>
    </row>
    <row r="13" spans="10:12" ht="12">
      <c r="J13">
        <v>22</v>
      </c>
      <c r="K13" t="s">
        <v>349</v>
      </c>
      <c r="L13" s="30">
        <v>1</v>
      </c>
    </row>
    <row r="14" spans="10:12" ht="12">
      <c r="J14">
        <v>23</v>
      </c>
      <c r="K14" t="s">
        <v>350</v>
      </c>
      <c r="L14" s="30">
        <v>1</v>
      </c>
    </row>
    <row r="15" spans="3:12" ht="14.25">
      <c r="C15" s="120" t="s">
        <v>317</v>
      </c>
      <c r="D15" s="10"/>
      <c r="E15" s="10"/>
      <c r="F15" s="10"/>
      <c r="J15">
        <v>24</v>
      </c>
      <c r="K15" t="s">
        <v>351</v>
      </c>
      <c r="L15" s="30">
        <v>1</v>
      </c>
    </row>
    <row r="16" spans="10:12" ht="12">
      <c r="J16">
        <v>25</v>
      </c>
      <c r="K16" t="s">
        <v>352</v>
      </c>
      <c r="L16" s="30">
        <v>1</v>
      </c>
    </row>
    <row r="17" spans="3:12" ht="12.75">
      <c r="C17" s="118" t="s">
        <v>9</v>
      </c>
      <c r="D17" s="118" t="s">
        <v>10</v>
      </c>
      <c r="E17" s="118" t="s">
        <v>11</v>
      </c>
      <c r="F17" s="118" t="s">
        <v>12</v>
      </c>
      <c r="J17">
        <v>27</v>
      </c>
      <c r="K17" t="s">
        <v>354</v>
      </c>
      <c r="L17" s="30">
        <v>1</v>
      </c>
    </row>
    <row r="18" spans="2:12" ht="12.75">
      <c r="B18" s="119" t="s">
        <v>299</v>
      </c>
      <c r="C18" s="115" t="s">
        <v>13</v>
      </c>
      <c r="D18" s="116" t="s">
        <v>13</v>
      </c>
      <c r="E18" s="116" t="s">
        <v>14</v>
      </c>
      <c r="F18" s="117" t="s">
        <v>14</v>
      </c>
      <c r="J18">
        <v>28</v>
      </c>
      <c r="K18" t="s">
        <v>355</v>
      </c>
      <c r="L18" s="30">
        <v>1</v>
      </c>
    </row>
    <row r="19" spans="2:12" ht="15" customHeight="1">
      <c r="B19" s="119" t="s">
        <v>300</v>
      </c>
      <c r="C19" s="115" t="s">
        <v>119</v>
      </c>
      <c r="D19" s="116" t="s">
        <v>291</v>
      </c>
      <c r="E19" s="116" t="s">
        <v>119</v>
      </c>
      <c r="F19" s="117" t="s">
        <v>119</v>
      </c>
      <c r="J19">
        <v>30</v>
      </c>
      <c r="K19" t="s">
        <v>357</v>
      </c>
      <c r="L19" s="30">
        <v>1</v>
      </c>
    </row>
    <row r="20" spans="2:12" ht="18" customHeight="1">
      <c r="B20" s="119" t="s">
        <v>301</v>
      </c>
      <c r="C20" s="115" t="s">
        <v>291</v>
      </c>
      <c r="D20" s="116" t="s">
        <v>291</v>
      </c>
      <c r="E20" s="116" t="s">
        <v>269</v>
      </c>
      <c r="F20" s="117" t="s">
        <v>307</v>
      </c>
      <c r="J20">
        <v>31</v>
      </c>
      <c r="K20" t="s">
        <v>358</v>
      </c>
      <c r="L20" s="30">
        <v>1</v>
      </c>
    </row>
    <row r="21" spans="2:12" ht="24.75">
      <c r="B21" s="119" t="s">
        <v>302</v>
      </c>
      <c r="C21" s="115" t="s">
        <v>308</v>
      </c>
      <c r="D21" s="116" t="s">
        <v>21</v>
      </c>
      <c r="E21" s="116" t="s">
        <v>308</v>
      </c>
      <c r="F21" s="117" t="s">
        <v>309</v>
      </c>
      <c r="J21">
        <v>1</v>
      </c>
      <c r="K21" t="s">
        <v>328</v>
      </c>
      <c r="L21" s="30">
        <v>0</v>
      </c>
    </row>
    <row r="22" spans="2:12" ht="15.75" customHeight="1">
      <c r="B22" s="119" t="s">
        <v>303</v>
      </c>
      <c r="C22" s="115" t="s">
        <v>15</v>
      </c>
      <c r="D22" s="116" t="s">
        <v>291</v>
      </c>
      <c r="E22" s="116" t="s">
        <v>15</v>
      </c>
      <c r="F22" s="117" t="s">
        <v>15</v>
      </c>
      <c r="J22">
        <v>2</v>
      </c>
      <c r="K22" t="s">
        <v>329</v>
      </c>
      <c r="L22" s="30">
        <v>0</v>
      </c>
    </row>
    <row r="23" spans="2:12" ht="15.75" customHeight="1">
      <c r="B23" s="119" t="s">
        <v>304</v>
      </c>
      <c r="C23" s="115" t="s">
        <v>310</v>
      </c>
      <c r="D23" s="116" t="s">
        <v>19</v>
      </c>
      <c r="E23" s="116" t="s">
        <v>291</v>
      </c>
      <c r="F23" s="117" t="s">
        <v>291</v>
      </c>
      <c r="J23">
        <v>3</v>
      </c>
      <c r="K23" t="s">
        <v>330</v>
      </c>
      <c r="L23" s="30">
        <v>0</v>
      </c>
    </row>
    <row r="24" spans="2:12" ht="15.75" customHeight="1">
      <c r="B24" s="119" t="s">
        <v>305</v>
      </c>
      <c r="C24" s="112" t="s">
        <v>291</v>
      </c>
      <c r="D24" s="113" t="s">
        <v>311</v>
      </c>
      <c r="E24" s="113" t="s">
        <v>312</v>
      </c>
      <c r="F24" s="114" t="s">
        <v>291</v>
      </c>
      <c r="J24">
        <v>4</v>
      </c>
      <c r="K24" t="s">
        <v>331</v>
      </c>
      <c r="L24" s="30">
        <v>0</v>
      </c>
    </row>
    <row r="25" spans="10:12" ht="12">
      <c r="J25">
        <v>5</v>
      </c>
      <c r="K25" t="s">
        <v>332</v>
      </c>
      <c r="L25" s="30">
        <v>0</v>
      </c>
    </row>
    <row r="26" spans="10:12" ht="12">
      <c r="J26">
        <v>9</v>
      </c>
      <c r="K26" t="s">
        <v>336</v>
      </c>
      <c r="L26" s="30">
        <v>0</v>
      </c>
    </row>
    <row r="27" spans="10:12" ht="12">
      <c r="J27">
        <v>10</v>
      </c>
      <c r="K27" t="s">
        <v>337</v>
      </c>
      <c r="L27" s="30">
        <v>0</v>
      </c>
    </row>
    <row r="28" spans="10:12" ht="12">
      <c r="J28">
        <v>14</v>
      </c>
      <c r="K28" t="s">
        <v>341</v>
      </c>
      <c r="L28" s="30">
        <v>0</v>
      </c>
    </row>
    <row r="29" spans="10:12" ht="12">
      <c r="J29">
        <v>15</v>
      </c>
      <c r="K29" t="s">
        <v>342</v>
      </c>
      <c r="L29" s="30">
        <v>0</v>
      </c>
    </row>
    <row r="30" spans="10:12" ht="12">
      <c r="J30">
        <v>17</v>
      </c>
      <c r="K30" t="s">
        <v>344</v>
      </c>
      <c r="L30" s="30">
        <v>0</v>
      </c>
    </row>
    <row r="31" spans="10:12" ht="12">
      <c r="J31">
        <v>18</v>
      </c>
      <c r="K31" t="s">
        <v>345</v>
      </c>
      <c r="L31" s="30">
        <v>0</v>
      </c>
    </row>
    <row r="32" spans="10:12" ht="12">
      <c r="J32">
        <v>21</v>
      </c>
      <c r="K32" t="s">
        <v>348</v>
      </c>
      <c r="L32" s="30">
        <v>0</v>
      </c>
    </row>
    <row r="33" spans="10:12" ht="12">
      <c r="J33">
        <v>26</v>
      </c>
      <c r="K33" t="s">
        <v>353</v>
      </c>
      <c r="L33" s="30">
        <v>0</v>
      </c>
    </row>
    <row r="34" spans="10:12" ht="12">
      <c r="J34">
        <v>29</v>
      </c>
      <c r="K34" t="s">
        <v>356</v>
      </c>
      <c r="L34" s="30">
        <v>0</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S105"/>
  <sheetViews>
    <sheetView workbookViewId="0" topLeftCell="A1">
      <selection activeCell="I2" sqref="I2"/>
    </sheetView>
  </sheetViews>
  <sheetFormatPr defaultColWidth="9.140625" defaultRowHeight="12.75"/>
  <cols>
    <col min="11" max="11" width="14.140625" style="0" customWidth="1"/>
  </cols>
  <sheetData>
    <row r="1" spans="2:7" ht="12">
      <c r="B1" t="s">
        <v>12</v>
      </c>
      <c r="C1" t="s">
        <v>27</v>
      </c>
      <c r="E1" s="21"/>
      <c r="F1" s="21" t="s">
        <v>12</v>
      </c>
      <c r="G1" s="21" t="s">
        <v>27</v>
      </c>
    </row>
    <row r="2" spans="2:11" ht="12">
      <c r="B2">
        <v>8</v>
      </c>
      <c r="C2">
        <v>3</v>
      </c>
      <c r="E2" s="19" t="s">
        <v>12</v>
      </c>
      <c r="F2" s="19">
        <v>1</v>
      </c>
      <c r="G2" s="19"/>
      <c r="K2" t="s">
        <v>70</v>
      </c>
    </row>
    <row r="3" spans="2:7" ht="12.75" thickBot="1">
      <c r="B3">
        <v>5</v>
      </c>
      <c r="C3">
        <v>4</v>
      </c>
      <c r="E3" s="20" t="s">
        <v>27</v>
      </c>
      <c r="F3" s="20">
        <v>0.16965418442498745</v>
      </c>
      <c r="G3" s="20">
        <v>1</v>
      </c>
    </row>
    <row r="4" spans="2:12" ht="12.75">
      <c r="B4">
        <v>12</v>
      </c>
      <c r="C4">
        <v>3</v>
      </c>
      <c r="E4" s="7" t="s">
        <v>117</v>
      </c>
      <c r="K4" s="22" t="s">
        <v>71</v>
      </c>
      <c r="L4" s="22"/>
    </row>
    <row r="5" spans="2:12" ht="12.75">
      <c r="B5">
        <v>15</v>
      </c>
      <c r="C5">
        <v>3</v>
      </c>
      <c r="E5" s="7" t="s">
        <v>115</v>
      </c>
      <c r="K5" s="19" t="s">
        <v>72</v>
      </c>
      <c r="L5" s="19">
        <v>0.16965418442498792</v>
      </c>
    </row>
    <row r="6" spans="2:12" ht="12">
      <c r="B6">
        <v>35</v>
      </c>
      <c r="C6">
        <v>4</v>
      </c>
      <c r="E6" t="s">
        <v>98</v>
      </c>
      <c r="K6" s="19" t="s">
        <v>73</v>
      </c>
      <c r="L6" s="19">
        <v>0.028782542292907814</v>
      </c>
    </row>
    <row r="7" spans="2:12" ht="12">
      <c r="B7">
        <v>3</v>
      </c>
      <c r="C7">
        <v>2</v>
      </c>
      <c r="E7">
        <v>0.16965</v>
      </c>
      <c r="K7" s="19" t="s">
        <v>74</v>
      </c>
      <c r="L7" s="19">
        <v>0.01633103642486817</v>
      </c>
    </row>
    <row r="8" spans="2:12" ht="12">
      <c r="B8">
        <v>20</v>
      </c>
      <c r="C8">
        <v>2</v>
      </c>
      <c r="K8" s="19" t="s">
        <v>75</v>
      </c>
      <c r="L8" s="19">
        <v>46.70020630227822</v>
      </c>
    </row>
    <row r="9" spans="2:12" ht="12.75" thickBot="1">
      <c r="B9">
        <v>60</v>
      </c>
      <c r="C9">
        <v>4</v>
      </c>
      <c r="F9" t="s">
        <v>99</v>
      </c>
      <c r="K9" s="20" t="s">
        <v>76</v>
      </c>
      <c r="L9" s="20">
        <v>80</v>
      </c>
    </row>
    <row r="10" spans="2:6" ht="12">
      <c r="B10">
        <v>7.5</v>
      </c>
      <c r="C10">
        <v>6</v>
      </c>
      <c r="F10" t="s">
        <v>100</v>
      </c>
    </row>
    <row r="11" spans="2:11" ht="12.75" thickBot="1">
      <c r="B11">
        <v>120</v>
      </c>
      <c r="C11">
        <v>3</v>
      </c>
      <c r="E11" t="s">
        <v>101</v>
      </c>
      <c r="K11" t="s">
        <v>77</v>
      </c>
    </row>
    <row r="12" spans="2:16" ht="12">
      <c r="B12">
        <v>9</v>
      </c>
      <c r="C12">
        <v>3</v>
      </c>
      <c r="E12" t="s">
        <v>102</v>
      </c>
      <c r="K12" s="21"/>
      <c r="L12" s="21" t="s">
        <v>82</v>
      </c>
      <c r="M12" s="21" t="s">
        <v>83</v>
      </c>
      <c r="N12" s="21" t="s">
        <v>84</v>
      </c>
      <c r="O12" s="21" t="s">
        <v>85</v>
      </c>
      <c r="P12" s="21" t="s">
        <v>86</v>
      </c>
    </row>
    <row r="13" spans="2:16" ht="12">
      <c r="B13">
        <v>12</v>
      </c>
      <c r="C13">
        <v>2</v>
      </c>
      <c r="E13" t="s">
        <v>103</v>
      </c>
      <c r="K13" s="19" t="s">
        <v>78</v>
      </c>
      <c r="L13" s="19">
        <v>1</v>
      </c>
      <c r="M13" s="19">
        <v>5041.327043322963</v>
      </c>
      <c r="N13" s="19">
        <v>5041.327043322963</v>
      </c>
      <c r="O13" s="19">
        <v>2.3115711945160347</v>
      </c>
      <c r="P13" s="19">
        <v>0.1324577310956766</v>
      </c>
    </row>
    <row r="14" spans="2:16" ht="12">
      <c r="B14">
        <v>5</v>
      </c>
      <c r="C14">
        <v>1</v>
      </c>
      <c r="K14" s="19" t="s">
        <v>79</v>
      </c>
      <c r="L14" s="19">
        <v>78</v>
      </c>
      <c r="M14" s="19">
        <v>170110.92295667704</v>
      </c>
      <c r="N14" s="19">
        <v>2180.9092686753465</v>
      </c>
      <c r="O14" s="19"/>
      <c r="P14" s="19"/>
    </row>
    <row r="15" spans="2:16" ht="12.75" thickBot="1">
      <c r="B15">
        <v>25</v>
      </c>
      <c r="C15">
        <v>5</v>
      </c>
      <c r="F15" t="s">
        <v>104</v>
      </c>
      <c r="K15" s="20" t="s">
        <v>80</v>
      </c>
      <c r="L15" s="20">
        <v>79</v>
      </c>
      <c r="M15" s="20">
        <v>175152.25</v>
      </c>
      <c r="N15" s="20"/>
      <c r="O15" s="20"/>
      <c r="P15" s="20"/>
    </row>
    <row r="16" spans="2:6" ht="12.75" thickBot="1">
      <c r="B16">
        <v>11</v>
      </c>
      <c r="C16">
        <v>4</v>
      </c>
      <c r="F16" t="s">
        <v>105</v>
      </c>
    </row>
    <row r="17" spans="2:19" ht="12">
      <c r="B17">
        <v>1</v>
      </c>
      <c r="C17">
        <v>2</v>
      </c>
      <c r="E17" t="s">
        <v>106</v>
      </c>
      <c r="K17" s="21"/>
      <c r="L17" s="21" t="s">
        <v>87</v>
      </c>
      <c r="M17" s="21" t="s">
        <v>75</v>
      </c>
      <c r="N17" s="21" t="s">
        <v>88</v>
      </c>
      <c r="O17" s="21" t="s">
        <v>89</v>
      </c>
      <c r="P17" s="21" t="s">
        <v>90</v>
      </c>
      <c r="Q17" s="21" t="s">
        <v>91</v>
      </c>
      <c r="R17" s="21" t="s">
        <v>92</v>
      </c>
      <c r="S17" s="21" t="s">
        <v>93</v>
      </c>
    </row>
    <row r="18" spans="2:19" ht="12">
      <c r="B18">
        <v>1</v>
      </c>
      <c r="C18">
        <v>1</v>
      </c>
      <c r="E18" t="s">
        <v>107</v>
      </c>
      <c r="K18" s="19" t="s">
        <v>81</v>
      </c>
      <c r="L18" s="19">
        <v>21.253126395712354</v>
      </c>
      <c r="M18" s="19">
        <v>13.314579229292603</v>
      </c>
      <c r="N18" s="19">
        <v>1.5962296689747906</v>
      </c>
      <c r="O18" s="19">
        <v>0.11448141555208335</v>
      </c>
      <c r="P18" s="19">
        <v>-5.25417067462838</v>
      </c>
      <c r="Q18" s="19">
        <v>47.76042346605308</v>
      </c>
      <c r="R18" s="19">
        <v>-5.25417067462838</v>
      </c>
      <c r="S18" s="19">
        <v>47.76042346605308</v>
      </c>
    </row>
    <row r="19" spans="2:19" ht="12.75" thickBot="1">
      <c r="B19">
        <v>50</v>
      </c>
      <c r="C19">
        <v>3</v>
      </c>
      <c r="E19" t="s">
        <v>108</v>
      </c>
      <c r="K19" s="20" t="s">
        <v>27</v>
      </c>
      <c r="L19" s="20">
        <v>6.710585082626178</v>
      </c>
      <c r="M19" s="20">
        <v>4.41374003592615</v>
      </c>
      <c r="N19" s="20">
        <v>1.5203852125418786</v>
      </c>
      <c r="O19" s="20">
        <v>0.13245773109567938</v>
      </c>
      <c r="P19" s="20">
        <v>-2.0764983323836095</v>
      </c>
      <c r="Q19" s="20">
        <v>15.497668497635965</v>
      </c>
      <c r="R19" s="20">
        <v>-2.0764983323836095</v>
      </c>
      <c r="S19" s="20">
        <v>15.497668497635965</v>
      </c>
    </row>
    <row r="20" spans="2:3" ht="12">
      <c r="B20">
        <v>133</v>
      </c>
      <c r="C20">
        <v>1</v>
      </c>
    </row>
    <row r="21" spans="2:6" ht="12">
      <c r="B21">
        <v>10</v>
      </c>
      <c r="C21">
        <v>2</v>
      </c>
      <c r="F21" t="s">
        <v>109</v>
      </c>
    </row>
    <row r="22" spans="2:6" ht="12">
      <c r="B22">
        <v>25</v>
      </c>
      <c r="C22">
        <v>3</v>
      </c>
      <c r="F22" t="s">
        <v>110</v>
      </c>
    </row>
    <row r="23" spans="2:11" ht="12">
      <c r="B23">
        <v>5.5</v>
      </c>
      <c r="C23">
        <v>1</v>
      </c>
      <c r="E23" t="s">
        <v>111</v>
      </c>
      <c r="F23" t="s">
        <v>112</v>
      </c>
      <c r="K23" t="s">
        <v>94</v>
      </c>
    </row>
    <row r="24" spans="2:5" ht="12.75" thickBot="1">
      <c r="B24">
        <v>25</v>
      </c>
      <c r="C24">
        <v>5</v>
      </c>
      <c r="E24" t="s">
        <v>113</v>
      </c>
    </row>
    <row r="25" spans="2:13" ht="12">
      <c r="B25">
        <v>60</v>
      </c>
      <c r="C25">
        <v>3</v>
      </c>
      <c r="E25" t="s">
        <v>114</v>
      </c>
      <c r="K25" s="21" t="s">
        <v>95</v>
      </c>
      <c r="L25" s="21" t="s">
        <v>96</v>
      </c>
      <c r="M25" s="21" t="s">
        <v>97</v>
      </c>
    </row>
    <row r="26" spans="2:13" ht="12">
      <c r="B26">
        <v>15</v>
      </c>
      <c r="C26">
        <v>2</v>
      </c>
      <c r="K26" s="19">
        <v>1</v>
      </c>
      <c r="L26" s="19">
        <v>41.38488164359089</v>
      </c>
      <c r="M26" s="19">
        <v>-33.38488164359089</v>
      </c>
    </row>
    <row r="27" spans="2:13" ht="12">
      <c r="B27">
        <v>300</v>
      </c>
      <c r="C27">
        <v>5</v>
      </c>
      <c r="K27" s="19">
        <v>2</v>
      </c>
      <c r="L27" s="19">
        <v>48.09546672621707</v>
      </c>
      <c r="M27" s="19">
        <v>-43.09546672621707</v>
      </c>
    </row>
    <row r="28" spans="2:13" ht="12">
      <c r="B28">
        <v>10</v>
      </c>
      <c r="C28">
        <v>3</v>
      </c>
      <c r="K28" s="19">
        <v>3</v>
      </c>
      <c r="L28" s="19">
        <v>41.38488164359089</v>
      </c>
      <c r="M28" s="19">
        <v>-29.384881643590887</v>
      </c>
    </row>
    <row r="29" spans="2:13" ht="12">
      <c r="B29">
        <v>10</v>
      </c>
      <c r="C29">
        <v>2</v>
      </c>
      <c r="K29" s="19">
        <v>4</v>
      </c>
      <c r="L29" s="19">
        <v>41.38488164359089</v>
      </c>
      <c r="M29" s="19">
        <v>-26.384881643590887</v>
      </c>
    </row>
    <row r="30" spans="2:13" ht="12">
      <c r="B30">
        <v>87</v>
      </c>
      <c r="C30">
        <v>3</v>
      </c>
      <c r="K30" s="19">
        <v>5</v>
      </c>
      <c r="L30" s="19">
        <v>48.09546672621707</v>
      </c>
      <c r="M30" s="19">
        <v>-13.095466726217069</v>
      </c>
    </row>
    <row r="31" spans="2:13" ht="12">
      <c r="B31">
        <v>25</v>
      </c>
      <c r="C31">
        <v>3</v>
      </c>
      <c r="K31" s="19">
        <v>6</v>
      </c>
      <c r="L31" s="19">
        <v>34.674296560964706</v>
      </c>
      <c r="M31" s="19">
        <v>-31.674296560964706</v>
      </c>
    </row>
    <row r="32" spans="2:13" ht="12">
      <c r="B32">
        <v>25.5</v>
      </c>
      <c r="C32">
        <v>4</v>
      </c>
      <c r="K32" s="19">
        <v>7</v>
      </c>
      <c r="L32" s="19">
        <v>34.674296560964706</v>
      </c>
      <c r="M32" s="19">
        <v>-14.674296560964706</v>
      </c>
    </row>
    <row r="33" spans="2:13" ht="12">
      <c r="B33">
        <v>80</v>
      </c>
      <c r="C33">
        <v>2</v>
      </c>
      <c r="K33" s="19">
        <v>8</v>
      </c>
      <c r="L33" s="19">
        <v>48.09546672621707</v>
      </c>
      <c r="M33" s="19">
        <v>11.904533273782931</v>
      </c>
    </row>
    <row r="34" spans="2:13" ht="12">
      <c r="B34">
        <v>20</v>
      </c>
      <c r="C34">
        <v>1</v>
      </c>
      <c r="K34" s="19">
        <v>9</v>
      </c>
      <c r="L34" s="19">
        <v>61.51663689146942</v>
      </c>
      <c r="M34" s="19">
        <v>-54.01663689146942</v>
      </c>
    </row>
    <row r="35" spans="2:13" ht="12">
      <c r="B35">
        <v>40</v>
      </c>
      <c r="C35">
        <v>2</v>
      </c>
      <c r="K35" s="19">
        <v>10</v>
      </c>
      <c r="L35" s="19">
        <v>41.38488164359089</v>
      </c>
      <c r="M35" s="19">
        <v>78.61511835640911</v>
      </c>
    </row>
    <row r="36" spans="2:13" ht="12">
      <c r="B36">
        <v>50</v>
      </c>
      <c r="C36">
        <v>1</v>
      </c>
      <c r="K36" s="19">
        <v>11</v>
      </c>
      <c r="L36" s="19">
        <v>41.38488164359089</v>
      </c>
      <c r="M36" s="19">
        <v>-32.38488164359089</v>
      </c>
    </row>
    <row r="37" spans="2:13" ht="12">
      <c r="B37">
        <v>37.5</v>
      </c>
      <c r="C37">
        <v>4</v>
      </c>
      <c r="K37" s="19">
        <v>12</v>
      </c>
      <c r="L37" s="19">
        <v>34.674296560964706</v>
      </c>
      <c r="M37" s="19">
        <v>-22.674296560964706</v>
      </c>
    </row>
    <row r="38" spans="2:13" ht="12">
      <c r="B38">
        <v>40</v>
      </c>
      <c r="C38">
        <v>3</v>
      </c>
      <c r="K38" s="19">
        <v>13</v>
      </c>
      <c r="L38" s="19">
        <v>27.96371147833853</v>
      </c>
      <c r="M38" s="19">
        <v>-22.96371147833853</v>
      </c>
    </row>
    <row r="39" spans="2:13" ht="12">
      <c r="B39">
        <v>30</v>
      </c>
      <c r="C39">
        <v>2</v>
      </c>
      <c r="K39" s="19">
        <v>14</v>
      </c>
      <c r="L39" s="19">
        <v>54.80605180884325</v>
      </c>
      <c r="M39" s="19">
        <v>-29.80605180884325</v>
      </c>
    </row>
    <row r="40" spans="2:13" ht="12">
      <c r="B40">
        <v>65</v>
      </c>
      <c r="C40">
        <v>1</v>
      </c>
      <c r="K40" s="19">
        <v>15</v>
      </c>
      <c r="L40" s="19">
        <v>48.09546672621707</v>
      </c>
      <c r="M40" s="19">
        <v>-37.09546672621707</v>
      </c>
    </row>
    <row r="41" spans="2:13" ht="12">
      <c r="B41">
        <v>150</v>
      </c>
      <c r="C41">
        <v>3</v>
      </c>
      <c r="K41" s="19">
        <v>16</v>
      </c>
      <c r="L41" s="19">
        <v>34.674296560964706</v>
      </c>
      <c r="M41" s="19">
        <v>-33.674296560964706</v>
      </c>
    </row>
    <row r="42" spans="2:13" ht="12">
      <c r="B42">
        <v>25</v>
      </c>
      <c r="C42">
        <v>2</v>
      </c>
      <c r="K42" s="19">
        <v>17</v>
      </c>
      <c r="L42" s="19">
        <v>27.96371147833853</v>
      </c>
      <c r="M42" s="19">
        <v>-26.96371147833853</v>
      </c>
    </row>
    <row r="43" spans="2:13" ht="12">
      <c r="B43">
        <v>23</v>
      </c>
      <c r="C43">
        <v>1</v>
      </c>
      <c r="K43" s="19">
        <v>18</v>
      </c>
      <c r="L43" s="19">
        <v>41.38488164359089</v>
      </c>
      <c r="M43" s="19">
        <v>8.615118356409113</v>
      </c>
    </row>
    <row r="44" spans="2:13" ht="12">
      <c r="B44">
        <v>3</v>
      </c>
      <c r="C44">
        <v>3</v>
      </c>
      <c r="K44" s="19">
        <v>19</v>
      </c>
      <c r="L44" s="19">
        <v>27.96371147833853</v>
      </c>
      <c r="M44" s="19">
        <v>105.03628852166148</v>
      </c>
    </row>
    <row r="45" spans="2:13" ht="12">
      <c r="B45">
        <v>37.5</v>
      </c>
      <c r="C45">
        <v>3</v>
      </c>
      <c r="K45" s="19">
        <v>20</v>
      </c>
      <c r="L45" s="19">
        <v>34.674296560964706</v>
      </c>
      <c r="M45" s="19">
        <v>-24.674296560964706</v>
      </c>
    </row>
    <row r="46" spans="2:13" ht="12">
      <c r="B46">
        <v>50</v>
      </c>
      <c r="C46">
        <v>4</v>
      </c>
      <c r="K46" s="19">
        <v>21</v>
      </c>
      <c r="L46" s="19">
        <v>41.38488164359089</v>
      </c>
      <c r="M46" s="19">
        <v>-16.384881643590887</v>
      </c>
    </row>
    <row r="47" spans="2:13" ht="12">
      <c r="B47">
        <v>0</v>
      </c>
      <c r="C47">
        <v>3</v>
      </c>
      <c r="K47" s="19">
        <v>22</v>
      </c>
      <c r="L47" s="19">
        <v>27.96371147833853</v>
      </c>
      <c r="M47" s="19">
        <v>-22.46371147833853</v>
      </c>
    </row>
    <row r="48" spans="2:13" ht="12">
      <c r="B48">
        <v>30</v>
      </c>
      <c r="C48">
        <v>2</v>
      </c>
      <c r="K48" s="19">
        <v>23</v>
      </c>
      <c r="L48" s="19">
        <v>54.80605180884325</v>
      </c>
      <c r="M48" s="19">
        <v>-29.80605180884325</v>
      </c>
    </row>
    <row r="49" spans="2:13" ht="12">
      <c r="B49">
        <v>10</v>
      </c>
      <c r="C49">
        <v>1</v>
      </c>
      <c r="K49" s="19">
        <v>24</v>
      </c>
      <c r="L49" s="19">
        <v>41.38488164359089</v>
      </c>
      <c r="M49" s="19">
        <v>18.615118356409113</v>
      </c>
    </row>
    <row r="50" spans="2:13" ht="12">
      <c r="B50">
        <v>100</v>
      </c>
      <c r="C50">
        <v>3</v>
      </c>
      <c r="K50" s="19">
        <v>25</v>
      </c>
      <c r="L50" s="19">
        <v>34.674296560964706</v>
      </c>
      <c r="M50" s="19">
        <v>-19.674296560964706</v>
      </c>
    </row>
    <row r="51" spans="2:13" ht="12">
      <c r="B51">
        <v>12</v>
      </c>
      <c r="C51">
        <v>2</v>
      </c>
      <c r="K51" s="19">
        <v>26</v>
      </c>
      <c r="L51" s="19">
        <v>54.80605180884325</v>
      </c>
      <c r="M51" s="19">
        <v>245.19394819115675</v>
      </c>
    </row>
    <row r="52" spans="2:13" ht="12">
      <c r="B52">
        <v>70</v>
      </c>
      <c r="C52">
        <v>4</v>
      </c>
      <c r="K52" s="19">
        <v>27</v>
      </c>
      <c r="L52" s="19">
        <v>41.38488164359089</v>
      </c>
      <c r="M52" s="19">
        <v>-31.384881643590887</v>
      </c>
    </row>
    <row r="53" spans="2:13" ht="12">
      <c r="B53">
        <v>12</v>
      </c>
      <c r="C53">
        <v>2</v>
      </c>
      <c r="K53" s="19">
        <v>28</v>
      </c>
      <c r="L53" s="19">
        <v>34.674296560964706</v>
      </c>
      <c r="M53" s="19">
        <v>-24.674296560964706</v>
      </c>
    </row>
    <row r="54" spans="2:13" ht="12">
      <c r="B54">
        <v>50</v>
      </c>
      <c r="C54">
        <v>1</v>
      </c>
      <c r="K54" s="19">
        <v>29</v>
      </c>
      <c r="L54" s="19">
        <v>41.38488164359089</v>
      </c>
      <c r="M54" s="19">
        <v>45.61511835640911</v>
      </c>
    </row>
    <row r="55" spans="2:13" ht="12">
      <c r="B55">
        <v>21</v>
      </c>
      <c r="C55">
        <v>5</v>
      </c>
      <c r="K55" s="19">
        <v>30</v>
      </c>
      <c r="L55" s="19">
        <v>41.38488164359089</v>
      </c>
      <c r="M55" s="19">
        <v>-16.384881643590887</v>
      </c>
    </row>
    <row r="56" spans="2:13" ht="12">
      <c r="B56">
        <v>10</v>
      </c>
      <c r="C56">
        <v>4</v>
      </c>
      <c r="K56" s="19">
        <v>31</v>
      </c>
      <c r="L56" s="19">
        <v>48.09546672621707</v>
      </c>
      <c r="M56" s="19">
        <v>-22.59546672621707</v>
      </c>
    </row>
    <row r="57" spans="2:13" ht="12">
      <c r="B57">
        <v>25</v>
      </c>
      <c r="C57">
        <v>2</v>
      </c>
      <c r="K57" s="19">
        <v>32</v>
      </c>
      <c r="L57" s="19">
        <v>34.674296560964706</v>
      </c>
      <c r="M57" s="19">
        <v>45.325703439035294</v>
      </c>
    </row>
    <row r="58" spans="2:13" ht="12">
      <c r="B58">
        <v>25</v>
      </c>
      <c r="C58">
        <v>3</v>
      </c>
      <c r="K58" s="19">
        <v>33</v>
      </c>
      <c r="L58" s="19">
        <v>27.96371147833853</v>
      </c>
      <c r="M58" s="19">
        <v>-7.963711478338531</v>
      </c>
    </row>
    <row r="59" spans="2:13" ht="12">
      <c r="B59">
        <v>3</v>
      </c>
      <c r="C59">
        <v>3</v>
      </c>
      <c r="K59" s="19">
        <v>34</v>
      </c>
      <c r="L59" s="19">
        <v>34.674296560964706</v>
      </c>
      <c r="M59" s="19">
        <v>5.325703439035294</v>
      </c>
    </row>
    <row r="60" spans="2:13" ht="12">
      <c r="B60">
        <v>20</v>
      </c>
      <c r="C60">
        <v>2</v>
      </c>
      <c r="K60" s="19">
        <v>35</v>
      </c>
      <c r="L60" s="19">
        <v>27.96371147833853</v>
      </c>
      <c r="M60" s="19">
        <v>22.03628852166147</v>
      </c>
    </row>
    <row r="61" spans="2:13" ht="12">
      <c r="B61">
        <v>40</v>
      </c>
      <c r="C61">
        <v>2</v>
      </c>
      <c r="K61" s="19">
        <v>36</v>
      </c>
      <c r="L61" s="19">
        <v>48.09546672621707</v>
      </c>
      <c r="M61" s="19">
        <v>-10.595466726217069</v>
      </c>
    </row>
    <row r="62" spans="2:13" ht="12">
      <c r="B62">
        <v>52.5</v>
      </c>
      <c r="C62">
        <v>5</v>
      </c>
      <c r="K62" s="19">
        <v>37</v>
      </c>
      <c r="L62" s="19">
        <v>41.38488164359089</v>
      </c>
      <c r="M62" s="19">
        <v>-1.3848816435908873</v>
      </c>
    </row>
    <row r="63" spans="2:13" ht="12">
      <c r="B63">
        <v>70</v>
      </c>
      <c r="C63">
        <v>3</v>
      </c>
      <c r="K63" s="19">
        <v>38</v>
      </c>
      <c r="L63" s="19">
        <v>34.674296560964706</v>
      </c>
      <c r="M63" s="19">
        <v>-4.674296560964706</v>
      </c>
    </row>
    <row r="64" spans="2:13" ht="12">
      <c r="B64">
        <v>42</v>
      </c>
      <c r="C64">
        <v>3</v>
      </c>
      <c r="K64" s="19">
        <v>39</v>
      </c>
      <c r="L64" s="19">
        <v>27.96371147833853</v>
      </c>
      <c r="M64" s="19">
        <v>37.03628852166147</v>
      </c>
    </row>
    <row r="65" spans="2:13" ht="12">
      <c r="B65">
        <v>4</v>
      </c>
      <c r="C65">
        <v>2</v>
      </c>
      <c r="K65" s="19">
        <v>40</v>
      </c>
      <c r="L65" s="19">
        <v>41.38488164359089</v>
      </c>
      <c r="M65" s="19">
        <v>108.61511835640911</v>
      </c>
    </row>
    <row r="66" spans="2:13" ht="12">
      <c r="B66">
        <v>35</v>
      </c>
      <c r="C66">
        <v>3</v>
      </c>
      <c r="K66" s="19">
        <v>41</v>
      </c>
      <c r="L66" s="19">
        <v>34.674296560964706</v>
      </c>
      <c r="M66" s="19">
        <v>-9.674296560964706</v>
      </c>
    </row>
    <row r="67" spans="2:13" ht="12">
      <c r="B67">
        <v>0</v>
      </c>
      <c r="C67">
        <v>2</v>
      </c>
      <c r="K67" s="19">
        <v>42</v>
      </c>
      <c r="L67" s="19">
        <v>27.96371147833853</v>
      </c>
      <c r="M67" s="19">
        <v>-4.963711478338531</v>
      </c>
    </row>
    <row r="68" spans="2:13" ht="12">
      <c r="B68">
        <v>20</v>
      </c>
      <c r="C68">
        <v>2</v>
      </c>
      <c r="K68" s="19">
        <v>43</v>
      </c>
      <c r="L68" s="19">
        <v>41.38488164359089</v>
      </c>
      <c r="M68" s="19">
        <v>-38.38488164359089</v>
      </c>
    </row>
    <row r="69" spans="2:13" ht="12">
      <c r="B69">
        <v>50</v>
      </c>
      <c r="C69">
        <v>4</v>
      </c>
      <c r="K69" s="19">
        <v>44</v>
      </c>
      <c r="L69" s="19">
        <v>41.38488164359089</v>
      </c>
      <c r="M69" s="19">
        <v>-3.8848816435908873</v>
      </c>
    </row>
    <row r="70" spans="2:13" ht="12">
      <c r="B70">
        <v>25</v>
      </c>
      <c r="C70">
        <v>4</v>
      </c>
      <c r="K70" s="19">
        <v>45</v>
      </c>
      <c r="L70" s="19">
        <v>48.09546672621707</v>
      </c>
      <c r="M70" s="19">
        <v>1.9045332737829312</v>
      </c>
    </row>
    <row r="71" spans="2:13" ht="12">
      <c r="B71">
        <v>100</v>
      </c>
      <c r="C71">
        <v>1</v>
      </c>
      <c r="K71" s="19">
        <v>46</v>
      </c>
      <c r="L71" s="19">
        <v>41.38488164359089</v>
      </c>
      <c r="M71" s="19">
        <v>-41.38488164359089</v>
      </c>
    </row>
    <row r="72" spans="2:13" ht="12">
      <c r="B72">
        <v>175</v>
      </c>
      <c r="C72">
        <v>4</v>
      </c>
      <c r="K72" s="19">
        <v>47</v>
      </c>
      <c r="L72" s="19">
        <v>34.674296560964706</v>
      </c>
      <c r="M72" s="19">
        <v>-4.674296560964706</v>
      </c>
    </row>
    <row r="73" spans="2:13" ht="12">
      <c r="B73">
        <v>10</v>
      </c>
      <c r="C73">
        <v>2</v>
      </c>
      <c r="K73" s="19">
        <v>48</v>
      </c>
      <c r="L73" s="19">
        <v>27.96371147833853</v>
      </c>
      <c r="M73" s="19">
        <v>-17.96371147833853</v>
      </c>
    </row>
    <row r="74" spans="2:13" ht="12">
      <c r="B74">
        <v>150</v>
      </c>
      <c r="C74">
        <v>3</v>
      </c>
      <c r="K74" s="19">
        <v>49</v>
      </c>
      <c r="L74" s="19">
        <v>41.38488164359089</v>
      </c>
      <c r="M74" s="19">
        <v>58.61511835640911</v>
      </c>
    </row>
    <row r="75" spans="2:13" ht="12">
      <c r="B75">
        <v>40</v>
      </c>
      <c r="C75">
        <v>3</v>
      </c>
      <c r="K75" s="19">
        <v>50</v>
      </c>
      <c r="L75" s="19">
        <v>34.674296560964706</v>
      </c>
      <c r="M75" s="19">
        <v>-22.674296560964706</v>
      </c>
    </row>
    <row r="76" spans="2:13" ht="12">
      <c r="B76">
        <v>50</v>
      </c>
      <c r="C76">
        <v>1</v>
      </c>
      <c r="K76" s="19">
        <v>51</v>
      </c>
      <c r="L76" s="19">
        <v>48.09546672621707</v>
      </c>
      <c r="M76" s="19">
        <v>21.90453327378293</v>
      </c>
    </row>
    <row r="77" spans="2:13" ht="12">
      <c r="B77">
        <v>50</v>
      </c>
      <c r="C77">
        <v>4</v>
      </c>
      <c r="K77" s="19">
        <v>52</v>
      </c>
      <c r="L77" s="19">
        <v>34.674296560964706</v>
      </c>
      <c r="M77" s="19">
        <v>-22.674296560964706</v>
      </c>
    </row>
    <row r="78" spans="2:13" ht="12">
      <c r="B78">
        <v>25</v>
      </c>
      <c r="C78">
        <v>3</v>
      </c>
      <c r="K78" s="19">
        <v>53</v>
      </c>
      <c r="L78" s="19">
        <v>27.96371147833853</v>
      </c>
      <c r="M78" s="19">
        <v>22.03628852166147</v>
      </c>
    </row>
    <row r="79" spans="2:13" ht="12">
      <c r="B79">
        <v>50</v>
      </c>
      <c r="C79">
        <v>3</v>
      </c>
      <c r="K79" s="19">
        <v>54</v>
      </c>
      <c r="L79" s="19">
        <v>54.80605180884325</v>
      </c>
      <c r="M79" s="19">
        <v>-33.80605180884325</v>
      </c>
    </row>
    <row r="80" spans="2:13" ht="12">
      <c r="B80">
        <v>12</v>
      </c>
      <c r="C80">
        <v>5</v>
      </c>
      <c r="K80" s="19">
        <v>55</v>
      </c>
      <c r="L80" s="19">
        <v>48.09546672621707</v>
      </c>
      <c r="M80" s="19">
        <v>-38.09546672621707</v>
      </c>
    </row>
    <row r="81" spans="2:13" ht="12">
      <c r="B81">
        <v>20</v>
      </c>
      <c r="C81">
        <v>2</v>
      </c>
      <c r="K81" s="19">
        <v>56</v>
      </c>
      <c r="L81" s="19">
        <v>34.674296560964706</v>
      </c>
      <c r="M81" s="19">
        <v>-9.674296560964706</v>
      </c>
    </row>
    <row r="82" spans="11:13" ht="12">
      <c r="K82" s="19">
        <v>57</v>
      </c>
      <c r="L82" s="19">
        <v>41.38488164359089</v>
      </c>
      <c r="M82" s="19">
        <v>-16.384881643590887</v>
      </c>
    </row>
    <row r="83" spans="11:13" ht="12">
      <c r="K83" s="19">
        <v>58</v>
      </c>
      <c r="L83" s="19">
        <v>41.38488164359089</v>
      </c>
      <c r="M83" s="19">
        <v>-38.38488164359089</v>
      </c>
    </row>
    <row r="84" spans="11:13" ht="12">
      <c r="K84" s="19">
        <v>59</v>
      </c>
      <c r="L84" s="19">
        <v>34.674296560964706</v>
      </c>
      <c r="M84" s="19">
        <v>-14.674296560964706</v>
      </c>
    </row>
    <row r="85" spans="11:13" ht="12">
      <c r="K85" s="19">
        <v>60</v>
      </c>
      <c r="L85" s="19">
        <v>34.674296560964706</v>
      </c>
      <c r="M85" s="19">
        <v>5.325703439035294</v>
      </c>
    </row>
    <row r="86" spans="11:13" ht="12">
      <c r="K86" s="19">
        <v>61</v>
      </c>
      <c r="L86" s="19">
        <v>54.80605180884325</v>
      </c>
      <c r="M86" s="19">
        <v>-2.3060518088432502</v>
      </c>
    </row>
    <row r="87" spans="11:13" ht="12">
      <c r="K87" s="19">
        <v>62</v>
      </c>
      <c r="L87" s="19">
        <v>41.38488164359089</v>
      </c>
      <c r="M87" s="19">
        <v>28.615118356409113</v>
      </c>
    </row>
    <row r="88" spans="11:13" ht="12">
      <c r="K88" s="19">
        <v>63</v>
      </c>
      <c r="L88" s="19">
        <v>41.38488164359089</v>
      </c>
      <c r="M88" s="19">
        <v>0.6151183564091127</v>
      </c>
    </row>
    <row r="89" spans="11:13" ht="12">
      <c r="K89" s="19">
        <v>64</v>
      </c>
      <c r="L89" s="19">
        <v>34.674296560964706</v>
      </c>
      <c r="M89" s="19">
        <v>-30.674296560964706</v>
      </c>
    </row>
    <row r="90" spans="11:13" ht="12">
      <c r="K90" s="19">
        <v>65</v>
      </c>
      <c r="L90" s="19">
        <v>41.38488164359089</v>
      </c>
      <c r="M90" s="19">
        <v>-6.384881643590887</v>
      </c>
    </row>
    <row r="91" spans="11:13" ht="12">
      <c r="K91" s="19">
        <v>66</v>
      </c>
      <c r="L91" s="19">
        <v>34.674296560964706</v>
      </c>
      <c r="M91" s="19">
        <v>-34.674296560964706</v>
      </c>
    </row>
    <row r="92" spans="11:13" ht="12">
      <c r="K92" s="19">
        <v>67</v>
      </c>
      <c r="L92" s="19">
        <v>34.674296560964706</v>
      </c>
      <c r="M92" s="19">
        <v>-14.674296560964706</v>
      </c>
    </row>
    <row r="93" spans="11:13" ht="12">
      <c r="K93" s="19">
        <v>68</v>
      </c>
      <c r="L93" s="19">
        <v>48.09546672621707</v>
      </c>
      <c r="M93" s="19">
        <v>1.9045332737829312</v>
      </c>
    </row>
    <row r="94" spans="11:13" ht="12">
      <c r="K94" s="19">
        <v>69</v>
      </c>
      <c r="L94" s="19">
        <v>48.09546672621707</v>
      </c>
      <c r="M94" s="19">
        <v>-23.09546672621707</v>
      </c>
    </row>
    <row r="95" spans="11:13" ht="12">
      <c r="K95" s="19">
        <v>70</v>
      </c>
      <c r="L95" s="19">
        <v>27.96371147833853</v>
      </c>
      <c r="M95" s="19">
        <v>72.03628852166148</v>
      </c>
    </row>
    <row r="96" spans="11:13" ht="12">
      <c r="K96" s="19">
        <v>71</v>
      </c>
      <c r="L96" s="19">
        <v>48.09546672621707</v>
      </c>
      <c r="M96" s="19">
        <v>126.90453327378293</v>
      </c>
    </row>
    <row r="97" spans="11:13" ht="12">
      <c r="K97" s="19">
        <v>72</v>
      </c>
      <c r="L97" s="19">
        <v>34.674296560964706</v>
      </c>
      <c r="M97" s="19">
        <v>-24.674296560964706</v>
      </c>
    </row>
    <row r="98" spans="11:13" ht="12">
      <c r="K98" s="19">
        <v>73</v>
      </c>
      <c r="L98" s="19">
        <v>41.38488164359089</v>
      </c>
      <c r="M98" s="19">
        <v>108.61511835640911</v>
      </c>
    </row>
    <row r="99" spans="11:13" ht="12">
      <c r="K99" s="19">
        <v>74</v>
      </c>
      <c r="L99" s="19">
        <v>41.38488164359089</v>
      </c>
      <c r="M99" s="19">
        <v>-1.3848816435908873</v>
      </c>
    </row>
    <row r="100" spans="11:13" ht="12">
      <c r="K100" s="19">
        <v>75</v>
      </c>
      <c r="L100" s="19">
        <v>27.96371147833853</v>
      </c>
      <c r="M100" s="19">
        <v>22.03628852166147</v>
      </c>
    </row>
    <row r="101" spans="11:13" ht="12">
      <c r="K101" s="19">
        <v>76</v>
      </c>
      <c r="L101" s="19">
        <v>48.09546672621707</v>
      </c>
      <c r="M101" s="19">
        <v>1.9045332737829312</v>
      </c>
    </row>
    <row r="102" spans="11:13" ht="12">
      <c r="K102" s="19">
        <v>77</v>
      </c>
      <c r="L102" s="19">
        <v>41.38488164359089</v>
      </c>
      <c r="M102" s="19">
        <v>-16.384881643590887</v>
      </c>
    </row>
    <row r="103" spans="11:13" ht="12">
      <c r="K103" s="19">
        <v>78</v>
      </c>
      <c r="L103" s="19">
        <v>41.38488164359089</v>
      </c>
      <c r="M103" s="19">
        <v>8.615118356409113</v>
      </c>
    </row>
    <row r="104" spans="11:13" ht="12">
      <c r="K104" s="19">
        <v>79</v>
      </c>
      <c r="L104" s="19">
        <v>54.80605180884325</v>
      </c>
      <c r="M104" s="19">
        <v>-42.80605180884325</v>
      </c>
    </row>
    <row r="105" spans="11:13" ht="12.75" thickBot="1">
      <c r="K105" s="20">
        <v>80</v>
      </c>
      <c r="L105" s="20">
        <v>34.674296560964706</v>
      </c>
      <c r="M105" s="20">
        <v>-14.674296560964706</v>
      </c>
    </row>
  </sheetData>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E47"/>
  <sheetViews>
    <sheetView workbookViewId="0" topLeftCell="A2">
      <selection activeCell="G16" sqref="G16"/>
    </sheetView>
  </sheetViews>
  <sheetFormatPr defaultColWidth="9.140625" defaultRowHeight="12.75"/>
  <cols>
    <col min="1" max="1" width="15.8515625" style="0" customWidth="1"/>
    <col min="2" max="5" width="9.57421875" style="0" customWidth="1"/>
    <col min="6" max="6" width="15.8515625" style="0" customWidth="1"/>
  </cols>
  <sheetData>
    <row r="1" spans="1:6" ht="15">
      <c r="A1" s="38" t="s">
        <v>171</v>
      </c>
      <c r="B1" s="10"/>
      <c r="C1" s="10"/>
      <c r="D1" s="10"/>
      <c r="E1" s="10"/>
      <c r="F1" s="10"/>
    </row>
    <row r="2" ht="12">
      <c r="I2" t="s">
        <v>264</v>
      </c>
    </row>
    <row r="3" spans="2:22" ht="12.75">
      <c r="B3" s="39" t="s">
        <v>172</v>
      </c>
      <c r="C3" s="10"/>
      <c r="D3" s="39" t="s">
        <v>173</v>
      </c>
      <c r="E3" s="10"/>
      <c r="M3" s="7" t="s">
        <v>262</v>
      </c>
      <c r="V3" s="7" t="s">
        <v>263</v>
      </c>
    </row>
    <row r="4" spans="2:5" ht="12">
      <c r="B4" s="40" t="s">
        <v>174</v>
      </c>
      <c r="C4" s="41" t="s">
        <v>175</v>
      </c>
      <c r="D4" s="40" t="s">
        <v>174</v>
      </c>
      <c r="E4" s="41" t="s">
        <v>175</v>
      </c>
    </row>
    <row r="5" spans="1:30" ht="12.75">
      <c r="A5" s="42"/>
      <c r="B5" s="43" t="s">
        <v>176</v>
      </c>
      <c r="C5" s="44"/>
      <c r="D5" s="43" t="s">
        <v>177</v>
      </c>
      <c r="E5" s="44"/>
      <c r="F5" s="11"/>
      <c r="M5" t="s">
        <v>13</v>
      </c>
      <c r="N5" t="s">
        <v>14</v>
      </c>
      <c r="O5" t="s">
        <v>15</v>
      </c>
      <c r="P5" t="s">
        <v>119</v>
      </c>
      <c r="W5" t="s">
        <v>9</v>
      </c>
      <c r="X5" t="s">
        <v>13</v>
      </c>
      <c r="Y5" t="s">
        <v>15</v>
      </c>
      <c r="Z5" t="s">
        <v>119</v>
      </c>
      <c r="AA5" t="s">
        <v>18</v>
      </c>
      <c r="AB5" t="s">
        <v>19</v>
      </c>
      <c r="AC5" t="s">
        <v>20</v>
      </c>
      <c r="AD5" t="s">
        <v>21</v>
      </c>
    </row>
    <row r="6" spans="1:12" ht="12.75">
      <c r="A6" s="42"/>
      <c r="B6" s="43"/>
      <c r="C6" s="44"/>
      <c r="D6" s="43"/>
      <c r="E6" s="44"/>
      <c r="F6" s="11"/>
      <c r="L6" t="s">
        <v>13</v>
      </c>
    </row>
    <row r="7" spans="1:22" ht="12.75" customHeight="1">
      <c r="A7" s="42"/>
      <c r="B7" s="45" t="s">
        <v>178</v>
      </c>
      <c r="C7" s="46"/>
      <c r="D7" s="47"/>
      <c r="E7" s="48"/>
      <c r="F7" s="11"/>
      <c r="L7" t="s">
        <v>14</v>
      </c>
      <c r="V7" t="s">
        <v>226</v>
      </c>
    </row>
    <row r="8" spans="1:22" ht="12">
      <c r="A8" s="49" t="s">
        <v>179</v>
      </c>
      <c r="B8" s="50" t="s">
        <v>9</v>
      </c>
      <c r="C8" s="8" t="s">
        <v>10</v>
      </c>
      <c r="D8" s="8" t="s">
        <v>11</v>
      </c>
      <c r="E8" s="51" t="s">
        <v>12</v>
      </c>
      <c r="F8" s="52" t="s">
        <v>179</v>
      </c>
      <c r="L8" t="s">
        <v>15</v>
      </c>
      <c r="V8" t="s">
        <v>13</v>
      </c>
    </row>
    <row r="9" spans="1:22" ht="12.75">
      <c r="A9" s="53" t="s">
        <v>13</v>
      </c>
      <c r="B9" s="54" t="s">
        <v>180</v>
      </c>
      <c r="C9" s="54" t="s">
        <v>180</v>
      </c>
      <c r="D9" s="7"/>
      <c r="E9" s="7"/>
      <c r="F9" s="4" t="s">
        <v>13</v>
      </c>
      <c r="I9" s="4" t="s">
        <v>13</v>
      </c>
      <c r="L9" t="s">
        <v>119</v>
      </c>
      <c r="V9" t="s">
        <v>15</v>
      </c>
    </row>
    <row r="10" spans="1:22" ht="12.75">
      <c r="A10" s="53" t="s">
        <v>14</v>
      </c>
      <c r="B10" s="7"/>
      <c r="C10" s="7"/>
      <c r="D10" s="54" t="s">
        <v>180</v>
      </c>
      <c r="E10" s="54" t="s">
        <v>180</v>
      </c>
      <c r="F10" s="4" t="s">
        <v>14</v>
      </c>
      <c r="I10" s="4" t="s">
        <v>14</v>
      </c>
      <c r="V10" t="s">
        <v>119</v>
      </c>
    </row>
    <row r="11" spans="1:22" ht="12.75">
      <c r="A11" s="53" t="s">
        <v>15</v>
      </c>
      <c r="B11" s="54" t="s">
        <v>180</v>
      </c>
      <c r="C11" s="7"/>
      <c r="D11" s="54" t="s">
        <v>180</v>
      </c>
      <c r="E11" s="54" t="s">
        <v>180</v>
      </c>
      <c r="F11" s="4" t="s">
        <v>15</v>
      </c>
      <c r="I11" s="4" t="s">
        <v>15</v>
      </c>
      <c r="M11" t="s">
        <v>17</v>
      </c>
      <c r="N11" t="s">
        <v>18</v>
      </c>
      <c r="O11" t="s">
        <v>19</v>
      </c>
      <c r="P11" t="s">
        <v>120</v>
      </c>
      <c r="Q11" t="s">
        <v>16</v>
      </c>
      <c r="V11" t="s">
        <v>18</v>
      </c>
    </row>
    <row r="12" spans="1:22" ht="12.75">
      <c r="A12" s="53" t="s">
        <v>119</v>
      </c>
      <c r="B12" s="54" t="s">
        <v>180</v>
      </c>
      <c r="C12" s="7"/>
      <c r="D12" s="54" t="s">
        <v>180</v>
      </c>
      <c r="E12" s="54" t="s">
        <v>180</v>
      </c>
      <c r="F12" s="4" t="s">
        <v>119</v>
      </c>
      <c r="I12" s="4" t="s">
        <v>119</v>
      </c>
      <c r="L12" t="s">
        <v>17</v>
      </c>
      <c r="V12" t="s">
        <v>19</v>
      </c>
    </row>
    <row r="13" spans="1:22" ht="12.75">
      <c r="A13" s="53"/>
      <c r="B13" s="55"/>
      <c r="C13" s="56"/>
      <c r="D13" s="55"/>
      <c r="E13" s="54"/>
      <c r="F13" s="4"/>
      <c r="I13" s="4"/>
      <c r="L13" t="s">
        <v>18</v>
      </c>
      <c r="V13" t="s">
        <v>20</v>
      </c>
    </row>
    <row r="14" spans="1:22" ht="12.75">
      <c r="A14" s="53"/>
      <c r="B14" s="45" t="s">
        <v>181</v>
      </c>
      <c r="C14" s="46"/>
      <c r="D14" s="47"/>
      <c r="E14" s="48"/>
      <c r="F14" s="4"/>
      <c r="I14" s="4"/>
      <c r="L14" t="s">
        <v>19</v>
      </c>
      <c r="V14" t="s">
        <v>21</v>
      </c>
    </row>
    <row r="15" spans="1:12" ht="12">
      <c r="A15" s="53"/>
      <c r="B15" s="50" t="s">
        <v>9</v>
      </c>
      <c r="C15" s="8" t="s">
        <v>10</v>
      </c>
      <c r="D15" s="8" t="s">
        <v>11</v>
      </c>
      <c r="E15" s="51" t="s">
        <v>12</v>
      </c>
      <c r="F15" s="4"/>
      <c r="I15" s="4"/>
      <c r="L15" t="s">
        <v>261</v>
      </c>
    </row>
    <row r="16" spans="1:28" ht="12">
      <c r="A16" s="53" t="s">
        <v>17</v>
      </c>
      <c r="F16" s="4" t="s">
        <v>17</v>
      </c>
      <c r="I16" s="4" t="s">
        <v>17</v>
      </c>
      <c r="L16" t="s">
        <v>16</v>
      </c>
      <c r="W16" t="s">
        <v>10</v>
      </c>
      <c r="X16" t="s">
        <v>13</v>
      </c>
      <c r="Y16" t="s">
        <v>19</v>
      </c>
      <c r="Z16" t="s">
        <v>21</v>
      </c>
      <c r="AA16" t="s">
        <v>33</v>
      </c>
      <c r="AB16" t="s">
        <v>34</v>
      </c>
    </row>
    <row r="17" spans="1:9" ht="12.75">
      <c r="A17" s="53" t="s">
        <v>18</v>
      </c>
      <c r="B17" s="54" t="s">
        <v>180</v>
      </c>
      <c r="C17" s="7"/>
      <c r="D17" s="7"/>
      <c r="E17" s="7"/>
      <c r="F17" s="4" t="s">
        <v>18</v>
      </c>
      <c r="I17" s="4" t="s">
        <v>18</v>
      </c>
    </row>
    <row r="18" spans="1:22" ht="12.75">
      <c r="A18" s="53" t="s">
        <v>19</v>
      </c>
      <c r="B18" s="54" t="s">
        <v>180</v>
      </c>
      <c r="C18" s="54" t="s">
        <v>180</v>
      </c>
      <c r="D18" s="7"/>
      <c r="E18" s="7"/>
      <c r="F18" s="4" t="s">
        <v>19</v>
      </c>
      <c r="I18" s="4" t="s">
        <v>19</v>
      </c>
      <c r="V18" t="s">
        <v>227</v>
      </c>
    </row>
    <row r="19" spans="1:22" ht="12.75">
      <c r="A19" s="53" t="s">
        <v>261</v>
      </c>
      <c r="B19" s="7"/>
      <c r="C19" s="7"/>
      <c r="D19" s="54" t="s">
        <v>180</v>
      </c>
      <c r="E19" s="7"/>
      <c r="F19" s="4" t="s">
        <v>261</v>
      </c>
      <c r="I19" s="4" t="s">
        <v>261</v>
      </c>
      <c r="M19" t="s">
        <v>25</v>
      </c>
      <c r="N19" t="s">
        <v>22</v>
      </c>
      <c r="O19" t="s">
        <v>23</v>
      </c>
      <c r="P19" t="s">
        <v>24</v>
      </c>
      <c r="Q19" t="s">
        <v>20</v>
      </c>
      <c r="R19" t="s">
        <v>21</v>
      </c>
      <c r="S19" t="s">
        <v>26</v>
      </c>
      <c r="V19" t="s">
        <v>13</v>
      </c>
    </row>
    <row r="20" spans="1:22" ht="12.75">
      <c r="A20" s="53" t="s">
        <v>16</v>
      </c>
      <c r="B20" s="7"/>
      <c r="C20" s="7"/>
      <c r="D20" s="7"/>
      <c r="E20" s="7"/>
      <c r="F20" s="4" t="s">
        <v>16</v>
      </c>
      <c r="I20" s="4" t="s">
        <v>16</v>
      </c>
      <c r="L20" t="s">
        <v>25</v>
      </c>
      <c r="V20" t="s">
        <v>19</v>
      </c>
    </row>
    <row r="21" spans="1:22" ht="12.75">
      <c r="A21" s="53"/>
      <c r="B21" s="7"/>
      <c r="C21" s="7"/>
      <c r="D21" s="7"/>
      <c r="E21" s="7"/>
      <c r="F21" s="4"/>
      <c r="I21" s="4"/>
      <c r="L21" t="s">
        <v>22</v>
      </c>
      <c r="V21" t="s">
        <v>21</v>
      </c>
    </row>
    <row r="22" spans="1:22" ht="12.75">
      <c r="A22" s="53"/>
      <c r="B22" s="45" t="s">
        <v>182</v>
      </c>
      <c r="C22" s="46"/>
      <c r="D22" s="47"/>
      <c r="E22" s="48"/>
      <c r="F22" s="4"/>
      <c r="I22" s="4"/>
      <c r="L22" t="s">
        <v>23</v>
      </c>
      <c r="V22" t="s">
        <v>33</v>
      </c>
    </row>
    <row r="23" spans="1:22" ht="12">
      <c r="A23" s="53"/>
      <c r="B23" s="50" t="s">
        <v>9</v>
      </c>
      <c r="C23" s="8" t="s">
        <v>10</v>
      </c>
      <c r="D23" s="8" t="s">
        <v>11</v>
      </c>
      <c r="E23" s="51" t="s">
        <v>12</v>
      </c>
      <c r="F23" s="4"/>
      <c r="I23" s="4"/>
      <c r="L23" t="s">
        <v>24</v>
      </c>
      <c r="V23" t="s">
        <v>34</v>
      </c>
    </row>
    <row r="24" spans="1:12" ht="12.75">
      <c r="A24" s="53" t="s">
        <v>25</v>
      </c>
      <c r="B24" s="7"/>
      <c r="C24" s="7"/>
      <c r="D24" s="7"/>
      <c r="E24" s="7"/>
      <c r="F24" s="4" t="s">
        <v>25</v>
      </c>
      <c r="I24" s="4" t="s">
        <v>25</v>
      </c>
      <c r="L24" t="s">
        <v>20</v>
      </c>
    </row>
    <row r="25" spans="1:30" ht="12.75">
      <c r="A25" s="53" t="s">
        <v>22</v>
      </c>
      <c r="B25" s="7"/>
      <c r="C25" s="7"/>
      <c r="D25" s="54"/>
      <c r="E25" s="54" t="s">
        <v>180</v>
      </c>
      <c r="F25" s="4" t="s">
        <v>22</v>
      </c>
      <c r="I25" s="4" t="s">
        <v>22</v>
      </c>
      <c r="L25" t="s">
        <v>21</v>
      </c>
      <c r="W25" t="s">
        <v>11</v>
      </c>
      <c r="X25" t="s">
        <v>14</v>
      </c>
      <c r="Y25" t="s">
        <v>15</v>
      </c>
      <c r="Z25" t="s">
        <v>119</v>
      </c>
      <c r="AA25" t="s">
        <v>120</v>
      </c>
      <c r="AB25" t="s">
        <v>20</v>
      </c>
      <c r="AC25" t="s">
        <v>21</v>
      </c>
      <c r="AD25" t="s">
        <v>32</v>
      </c>
    </row>
    <row r="26" spans="1:12" ht="12.75">
      <c r="A26" s="53" t="s">
        <v>23</v>
      </c>
      <c r="B26" s="7"/>
      <c r="C26" s="7"/>
      <c r="D26" s="7"/>
      <c r="E26" s="7"/>
      <c r="F26" s="4" t="s">
        <v>23</v>
      </c>
      <c r="I26" s="4" t="s">
        <v>23</v>
      </c>
      <c r="L26" t="s">
        <v>26</v>
      </c>
    </row>
    <row r="27" spans="1:22" ht="12.75">
      <c r="A27" s="53" t="s">
        <v>24</v>
      </c>
      <c r="B27" s="7"/>
      <c r="C27" s="7"/>
      <c r="D27" s="7"/>
      <c r="E27" s="7"/>
      <c r="F27" s="4" t="s">
        <v>24</v>
      </c>
      <c r="I27" s="4" t="s">
        <v>24</v>
      </c>
      <c r="V27" t="s">
        <v>228</v>
      </c>
    </row>
    <row r="28" spans="1:22" ht="12.75">
      <c r="A28" s="53" t="s">
        <v>20</v>
      </c>
      <c r="B28" s="54" t="s">
        <v>180</v>
      </c>
      <c r="C28" s="7"/>
      <c r="D28" s="54" t="s">
        <v>180</v>
      </c>
      <c r="E28" s="54" t="s">
        <v>180</v>
      </c>
      <c r="F28" s="4" t="s">
        <v>20</v>
      </c>
      <c r="I28" s="4" t="s">
        <v>20</v>
      </c>
      <c r="M28" t="s">
        <v>31</v>
      </c>
      <c r="N28" t="s">
        <v>32</v>
      </c>
      <c r="O28" t="s">
        <v>33</v>
      </c>
      <c r="P28" t="s">
        <v>34</v>
      </c>
      <c r="Q28" t="s">
        <v>27</v>
      </c>
      <c r="R28" t="s">
        <v>28</v>
      </c>
      <c r="S28" t="s">
        <v>29</v>
      </c>
      <c r="T28" t="s">
        <v>30</v>
      </c>
      <c r="V28" t="s">
        <v>14</v>
      </c>
    </row>
    <row r="29" spans="1:22" ht="12.75">
      <c r="A29" s="53" t="s">
        <v>21</v>
      </c>
      <c r="B29" s="54" t="s">
        <v>180</v>
      </c>
      <c r="C29" s="54" t="s">
        <v>180</v>
      </c>
      <c r="D29" s="54" t="s">
        <v>180</v>
      </c>
      <c r="E29" s="54" t="s">
        <v>180</v>
      </c>
      <c r="F29" s="4" t="s">
        <v>21</v>
      </c>
      <c r="I29" s="4" t="s">
        <v>21</v>
      </c>
      <c r="L29" t="s">
        <v>31</v>
      </c>
      <c r="V29" t="s">
        <v>15</v>
      </c>
    </row>
    <row r="30" spans="1:22" ht="12.75">
      <c r="A30" s="53" t="s">
        <v>26</v>
      </c>
      <c r="B30" s="7"/>
      <c r="C30" s="7"/>
      <c r="D30" s="7"/>
      <c r="E30" s="7"/>
      <c r="F30" s="4" t="s">
        <v>26</v>
      </c>
      <c r="I30" s="4" t="s">
        <v>26</v>
      </c>
      <c r="L30" t="s">
        <v>32</v>
      </c>
      <c r="V30" t="s">
        <v>119</v>
      </c>
    </row>
    <row r="31" spans="1:22" ht="12.75">
      <c r="A31" s="53"/>
      <c r="B31" s="7"/>
      <c r="C31" s="7"/>
      <c r="D31" s="7"/>
      <c r="E31" s="7"/>
      <c r="F31" s="4"/>
      <c r="I31" s="4"/>
      <c r="L31" t="s">
        <v>33</v>
      </c>
      <c r="V31" t="s">
        <v>120</v>
      </c>
    </row>
    <row r="32" spans="1:22" ht="12.75">
      <c r="A32" s="53"/>
      <c r="B32" s="45" t="s">
        <v>183</v>
      </c>
      <c r="C32" s="46"/>
      <c r="D32" s="47"/>
      <c r="E32" s="48"/>
      <c r="F32" s="4"/>
      <c r="I32" s="4"/>
      <c r="L32" t="s">
        <v>34</v>
      </c>
      <c r="V32" t="s">
        <v>20</v>
      </c>
    </row>
    <row r="33" spans="1:22" ht="12">
      <c r="A33" s="53"/>
      <c r="B33" s="50" t="s">
        <v>9</v>
      </c>
      <c r="C33" s="8" t="s">
        <v>10</v>
      </c>
      <c r="D33" s="8" t="s">
        <v>11</v>
      </c>
      <c r="E33" s="51" t="s">
        <v>12</v>
      </c>
      <c r="F33" s="4"/>
      <c r="I33" s="4"/>
      <c r="L33" t="s">
        <v>27</v>
      </c>
      <c r="V33" t="s">
        <v>21</v>
      </c>
    </row>
    <row r="34" spans="1:22" ht="12.75">
      <c r="A34" s="53" t="s">
        <v>31</v>
      </c>
      <c r="B34" s="7"/>
      <c r="C34" s="7"/>
      <c r="D34" s="7"/>
      <c r="E34" s="7"/>
      <c r="F34" s="4" t="s">
        <v>31</v>
      </c>
      <c r="I34" s="4" t="s">
        <v>31</v>
      </c>
      <c r="L34" t="s">
        <v>28</v>
      </c>
      <c r="V34" t="s">
        <v>32</v>
      </c>
    </row>
    <row r="35" spans="1:12" ht="12.75">
      <c r="A35" s="53" t="s">
        <v>32</v>
      </c>
      <c r="B35" s="7"/>
      <c r="C35" s="7"/>
      <c r="D35" s="54" t="s">
        <v>180</v>
      </c>
      <c r="E35" s="7"/>
      <c r="F35" s="4" t="s">
        <v>32</v>
      </c>
      <c r="I35" s="4" t="s">
        <v>32</v>
      </c>
      <c r="L35" t="s">
        <v>29</v>
      </c>
    </row>
    <row r="36" spans="1:31" ht="12.75">
      <c r="A36" s="53" t="s">
        <v>33</v>
      </c>
      <c r="B36" s="7"/>
      <c r="C36" s="54" t="s">
        <v>180</v>
      </c>
      <c r="D36" s="7"/>
      <c r="E36" s="7"/>
      <c r="F36" s="4" t="s">
        <v>33</v>
      </c>
      <c r="I36" s="4" t="s">
        <v>33</v>
      </c>
      <c r="L36" t="s">
        <v>30</v>
      </c>
      <c r="W36" t="s">
        <v>12</v>
      </c>
      <c r="X36" t="s">
        <v>14</v>
      </c>
      <c r="Y36" t="s">
        <v>15</v>
      </c>
      <c r="Z36" t="s">
        <v>119</v>
      </c>
      <c r="AA36" t="s">
        <v>22</v>
      </c>
      <c r="AB36" t="s">
        <v>20</v>
      </c>
      <c r="AC36" t="s">
        <v>21</v>
      </c>
      <c r="AD36" t="s">
        <v>34</v>
      </c>
      <c r="AE36" t="s">
        <v>29</v>
      </c>
    </row>
    <row r="37" spans="1:9" ht="12.75">
      <c r="A37" s="53" t="s">
        <v>34</v>
      </c>
      <c r="B37" s="7"/>
      <c r="C37" s="54" t="s">
        <v>180</v>
      </c>
      <c r="D37" s="7"/>
      <c r="E37" s="54" t="s">
        <v>180</v>
      </c>
      <c r="F37" s="4" t="s">
        <v>34</v>
      </c>
      <c r="I37" s="4" t="s">
        <v>34</v>
      </c>
    </row>
    <row r="38" spans="1:22" ht="12.75">
      <c r="A38" s="53" t="s">
        <v>27</v>
      </c>
      <c r="B38" s="7"/>
      <c r="C38" s="7"/>
      <c r="D38" s="7"/>
      <c r="E38" s="7"/>
      <c r="F38" s="4" t="s">
        <v>27</v>
      </c>
      <c r="I38" s="4" t="s">
        <v>27</v>
      </c>
      <c r="V38" t="s">
        <v>12</v>
      </c>
    </row>
    <row r="39" spans="1:22" ht="12.75">
      <c r="A39" s="53" t="s">
        <v>28</v>
      </c>
      <c r="B39" s="7"/>
      <c r="C39" s="7"/>
      <c r="D39" s="7"/>
      <c r="E39" s="7"/>
      <c r="F39" s="4" t="s">
        <v>28</v>
      </c>
      <c r="I39" s="4" t="s">
        <v>28</v>
      </c>
      <c r="V39" t="s">
        <v>14</v>
      </c>
    </row>
    <row r="40" spans="1:22" ht="12.75">
      <c r="A40" s="53" t="s">
        <v>29</v>
      </c>
      <c r="B40" s="7"/>
      <c r="C40" s="7"/>
      <c r="D40" s="7"/>
      <c r="E40" s="54" t="s">
        <v>180</v>
      </c>
      <c r="F40" s="4" t="s">
        <v>29</v>
      </c>
      <c r="I40" s="4" t="s">
        <v>29</v>
      </c>
      <c r="V40" t="s">
        <v>15</v>
      </c>
    </row>
    <row r="41" spans="1:22" ht="12.75">
      <c r="A41" s="53" t="s">
        <v>30</v>
      </c>
      <c r="B41" s="7"/>
      <c r="C41" s="7"/>
      <c r="D41" s="7"/>
      <c r="E41" s="7"/>
      <c r="F41" s="4" t="s">
        <v>30</v>
      </c>
      <c r="I41" s="4" t="s">
        <v>30</v>
      </c>
      <c r="V41" t="s">
        <v>119</v>
      </c>
    </row>
    <row r="42" ht="12">
      <c r="V42" t="s">
        <v>22</v>
      </c>
    </row>
    <row r="43" spans="1:22" ht="12.75">
      <c r="A43" s="57"/>
      <c r="V43" t="s">
        <v>20</v>
      </c>
    </row>
    <row r="44" spans="1:22" ht="12">
      <c r="A44" s="139" t="s">
        <v>184</v>
      </c>
      <c r="B44" s="140"/>
      <c r="C44" s="140"/>
      <c r="D44" s="140"/>
      <c r="E44" s="140"/>
      <c r="F44" s="140"/>
      <c r="G44" s="140"/>
      <c r="V44" t="s">
        <v>21</v>
      </c>
    </row>
    <row r="45" spans="1:22" ht="12">
      <c r="A45" s="140"/>
      <c r="B45" s="140"/>
      <c r="C45" s="140"/>
      <c r="D45" s="140"/>
      <c r="E45" s="140"/>
      <c r="F45" s="140"/>
      <c r="G45" s="140"/>
      <c r="V45" t="s">
        <v>34</v>
      </c>
    </row>
    <row r="46" spans="1:22" ht="12">
      <c r="A46" s="140"/>
      <c r="B46" s="140"/>
      <c r="C46" s="140"/>
      <c r="D46" s="140"/>
      <c r="E46" s="140"/>
      <c r="F46" s="140"/>
      <c r="G46" s="140"/>
      <c r="V46" t="s">
        <v>29</v>
      </c>
    </row>
    <row r="47" spans="1:7" ht="12">
      <c r="A47" s="140"/>
      <c r="B47" s="140"/>
      <c r="C47" s="140"/>
      <c r="D47" s="140"/>
      <c r="E47" s="140"/>
      <c r="F47" s="140"/>
      <c r="G47" s="140"/>
    </row>
  </sheetData>
  <mergeCells count="1">
    <mergeCell ref="A44:G47"/>
  </mergeCells>
  <printOptions/>
  <pageMargins left="1" right="1"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E82"/>
  <sheetViews>
    <sheetView workbookViewId="0" topLeftCell="A1">
      <selection activeCell="A1" sqref="A1"/>
    </sheetView>
  </sheetViews>
  <sheetFormatPr defaultColWidth="9.140625" defaultRowHeight="12.75"/>
  <cols>
    <col min="1" max="1" width="4.7109375" style="0" bestFit="1" customWidth="1"/>
    <col min="2" max="2" width="4.7109375" style="0" customWidth="1"/>
    <col min="3" max="3" width="5.00390625" style="0" bestFit="1" customWidth="1"/>
    <col min="4" max="4" width="5.28125" style="0" bestFit="1" customWidth="1"/>
    <col min="5" max="5" width="5.00390625" style="0" bestFit="1" customWidth="1"/>
    <col min="6" max="6" width="4.00390625" style="0" customWidth="1"/>
    <col min="7" max="7" width="3.8515625" style="0" customWidth="1"/>
    <col min="8" max="8" width="4.421875" style="0" customWidth="1"/>
    <col min="9" max="9" width="10.00390625" style="0" customWidth="1"/>
    <col min="10" max="10" width="4.57421875" style="0" customWidth="1"/>
    <col min="11" max="11" width="4.57421875" style="26" customWidth="1"/>
    <col min="12" max="12" width="4.57421875" style="0" customWidth="1"/>
    <col min="13" max="13" width="9.00390625" style="0" bestFit="1" customWidth="1"/>
    <col min="14" max="14" width="9.28125" style="0" customWidth="1"/>
    <col min="15" max="20" width="4.28125" style="0" bestFit="1" customWidth="1"/>
    <col min="21" max="21" width="5.00390625" style="0" bestFit="1" customWidth="1"/>
    <col min="22" max="28" width="4.28125" style="0" bestFit="1" customWidth="1"/>
    <col min="29" max="29" width="5.00390625" style="0" bestFit="1" customWidth="1"/>
    <col min="30" max="31" width="4.28125" style="13" bestFit="1" customWidth="1"/>
    <col min="32" max="32" width="8.8515625" style="13" customWidth="1"/>
  </cols>
  <sheetData>
    <row r="1" spans="1:31" ht="12">
      <c r="A1" s="72" t="s">
        <v>121</v>
      </c>
      <c r="B1" s="73" t="s">
        <v>9</v>
      </c>
      <c r="C1" s="73" t="s">
        <v>11</v>
      </c>
      <c r="D1" s="73" t="s">
        <v>10</v>
      </c>
      <c r="E1" s="72" t="s">
        <v>12</v>
      </c>
      <c r="F1" s="73" t="s">
        <v>13</v>
      </c>
      <c r="G1" s="73" t="s">
        <v>14</v>
      </c>
      <c r="H1" s="73" t="s">
        <v>15</v>
      </c>
      <c r="I1" s="72" t="s">
        <v>119</v>
      </c>
      <c r="J1" s="73" t="s">
        <v>17</v>
      </c>
      <c r="K1" s="73" t="s">
        <v>18</v>
      </c>
      <c r="L1" s="73" t="s">
        <v>19</v>
      </c>
      <c r="M1" s="73" t="s">
        <v>120</v>
      </c>
      <c r="N1" s="72" t="s">
        <v>16</v>
      </c>
      <c r="O1" s="73" t="s">
        <v>25</v>
      </c>
      <c r="P1" s="73" t="s">
        <v>22</v>
      </c>
      <c r="Q1" s="73" t="s">
        <v>23</v>
      </c>
      <c r="R1" s="73" t="s">
        <v>24</v>
      </c>
      <c r="S1" s="73" t="s">
        <v>20</v>
      </c>
      <c r="T1" s="73" t="s">
        <v>21</v>
      </c>
      <c r="U1" s="72" t="s">
        <v>26</v>
      </c>
      <c r="V1" s="73" t="s">
        <v>31</v>
      </c>
      <c r="W1" s="73" t="s">
        <v>32</v>
      </c>
      <c r="X1" s="73" t="s">
        <v>33</v>
      </c>
      <c r="Y1" s="73" t="s">
        <v>34</v>
      </c>
      <c r="Z1" s="73" t="s">
        <v>27</v>
      </c>
      <c r="AA1" s="73" t="s">
        <v>28</v>
      </c>
      <c r="AB1" s="73" t="s">
        <v>29</v>
      </c>
      <c r="AC1" s="72" t="s">
        <v>30</v>
      </c>
      <c r="AD1" s="69"/>
      <c r="AE1" s="69"/>
    </row>
    <row r="2" spans="1:31" ht="12">
      <c r="A2" s="27">
        <v>15</v>
      </c>
      <c r="B2" s="24">
        <v>9</v>
      </c>
      <c r="C2" s="24">
        <v>6</v>
      </c>
      <c r="D2" s="24">
        <v>8</v>
      </c>
      <c r="E2" s="27">
        <v>8</v>
      </c>
      <c r="F2" s="69">
        <v>3</v>
      </c>
      <c r="G2" s="69">
        <v>2</v>
      </c>
      <c r="H2" s="69">
        <v>3</v>
      </c>
      <c r="I2" s="27">
        <v>905.5998229980469</v>
      </c>
      <c r="J2" s="69">
        <v>0</v>
      </c>
      <c r="K2" s="69">
        <v>0</v>
      </c>
      <c r="L2" s="69">
        <v>3</v>
      </c>
      <c r="M2" s="69">
        <v>5000</v>
      </c>
      <c r="N2" s="27">
        <v>0.1666666335529817</v>
      </c>
      <c r="O2" s="69">
        <v>1</v>
      </c>
      <c r="P2" s="69">
        <v>2</v>
      </c>
      <c r="Q2" s="69">
        <v>2</v>
      </c>
      <c r="R2" s="69">
        <v>1</v>
      </c>
      <c r="S2" s="69">
        <v>1</v>
      </c>
      <c r="T2" s="69">
        <v>3</v>
      </c>
      <c r="U2" s="27">
        <v>2</v>
      </c>
      <c r="V2" s="69">
        <v>1</v>
      </c>
      <c r="W2" s="69">
        <v>1</v>
      </c>
      <c r="X2" s="69">
        <v>1</v>
      </c>
      <c r="Y2" s="69">
        <v>1</v>
      </c>
      <c r="Z2" s="69">
        <v>3</v>
      </c>
      <c r="AA2" s="69">
        <v>1</v>
      </c>
      <c r="AB2" s="69">
        <v>2</v>
      </c>
      <c r="AC2" s="27">
        <v>1</v>
      </c>
      <c r="AD2" s="69"/>
      <c r="AE2" s="69"/>
    </row>
    <row r="3" spans="1:31" ht="12">
      <c r="A3" s="27">
        <v>18</v>
      </c>
      <c r="B3" s="24">
        <v>10</v>
      </c>
      <c r="C3" s="24">
        <v>2</v>
      </c>
      <c r="D3" s="24">
        <v>17.5</v>
      </c>
      <c r="E3" s="27">
        <v>5</v>
      </c>
      <c r="F3" s="69">
        <v>3</v>
      </c>
      <c r="G3" s="69">
        <v>2</v>
      </c>
      <c r="H3" s="69">
        <v>1</v>
      </c>
      <c r="I3" s="27">
        <v>20946</v>
      </c>
      <c r="J3" s="69">
        <v>0</v>
      </c>
      <c r="K3" s="69">
        <v>0</v>
      </c>
      <c r="L3" s="69">
        <v>1</v>
      </c>
      <c r="M3" s="69">
        <v>40000</v>
      </c>
      <c r="N3" s="27">
        <v>0.04040404040404041</v>
      </c>
      <c r="O3" s="69">
        <v>2</v>
      </c>
      <c r="P3" s="69">
        <v>2</v>
      </c>
      <c r="Q3" s="69">
        <v>2</v>
      </c>
      <c r="R3" s="69">
        <v>1</v>
      </c>
      <c r="S3" s="69">
        <v>0</v>
      </c>
      <c r="T3" s="69">
        <v>0</v>
      </c>
      <c r="U3" s="27">
        <v>2</v>
      </c>
      <c r="V3" s="69">
        <v>3</v>
      </c>
      <c r="W3" s="69">
        <v>1</v>
      </c>
      <c r="X3" s="69">
        <v>1</v>
      </c>
      <c r="Y3" s="69">
        <v>2</v>
      </c>
      <c r="Z3" s="69">
        <v>4</v>
      </c>
      <c r="AA3" s="69">
        <v>1</v>
      </c>
      <c r="AB3" s="69">
        <v>1</v>
      </c>
      <c r="AC3" s="27">
        <v>3</v>
      </c>
      <c r="AD3" s="69"/>
      <c r="AE3" s="69"/>
    </row>
    <row r="4" spans="1:31" ht="12">
      <c r="A4" s="27">
        <v>23</v>
      </c>
      <c r="B4" s="24">
        <v>6</v>
      </c>
      <c r="C4" s="24">
        <v>6</v>
      </c>
      <c r="D4" s="24">
        <v>12</v>
      </c>
      <c r="E4" s="27">
        <v>12</v>
      </c>
      <c r="F4" s="69">
        <v>3</v>
      </c>
      <c r="G4" s="69">
        <v>2</v>
      </c>
      <c r="H4" s="69">
        <v>2</v>
      </c>
      <c r="I4" s="27">
        <v>7898.071533203125</v>
      </c>
      <c r="J4" s="69">
        <v>1</v>
      </c>
      <c r="K4" s="69">
        <v>0</v>
      </c>
      <c r="L4" s="69">
        <v>4</v>
      </c>
      <c r="M4" s="69">
        <v>23000</v>
      </c>
      <c r="N4" s="27">
        <v>999</v>
      </c>
      <c r="O4" s="69">
        <v>2</v>
      </c>
      <c r="P4" s="69">
        <v>2</v>
      </c>
      <c r="Q4" s="69">
        <v>2</v>
      </c>
      <c r="R4" s="69">
        <v>1</v>
      </c>
      <c r="S4" s="69">
        <v>1</v>
      </c>
      <c r="T4" s="69">
        <v>0</v>
      </c>
      <c r="U4" s="27">
        <v>2</v>
      </c>
      <c r="V4" s="69">
        <v>2</v>
      </c>
      <c r="W4" s="69">
        <v>1</v>
      </c>
      <c r="X4" s="69">
        <v>2</v>
      </c>
      <c r="Y4" s="69">
        <v>1</v>
      </c>
      <c r="Z4" s="69">
        <v>3</v>
      </c>
      <c r="AA4" s="69">
        <v>1</v>
      </c>
      <c r="AB4" s="69">
        <v>1</v>
      </c>
      <c r="AC4" s="27">
        <v>2</v>
      </c>
      <c r="AD4" s="69"/>
      <c r="AE4" s="69"/>
    </row>
    <row r="5" spans="1:31" ht="12">
      <c r="A5" s="27">
        <v>24</v>
      </c>
      <c r="B5" s="24">
        <v>50</v>
      </c>
      <c r="C5" s="24">
        <v>12.5</v>
      </c>
      <c r="D5" s="24">
        <v>75</v>
      </c>
      <c r="E5" s="27">
        <v>15</v>
      </c>
      <c r="F5" s="69">
        <v>4</v>
      </c>
      <c r="G5" s="69">
        <v>2</v>
      </c>
      <c r="H5" s="69">
        <v>3</v>
      </c>
      <c r="I5" s="27">
        <v>4425</v>
      </c>
      <c r="J5" s="69">
        <v>3</v>
      </c>
      <c r="K5" s="69">
        <v>2</v>
      </c>
      <c r="L5" s="69">
        <v>4</v>
      </c>
      <c r="M5" s="69">
        <v>402000</v>
      </c>
      <c r="N5" s="27">
        <v>0.3688073394495413</v>
      </c>
      <c r="O5" s="69">
        <v>1</v>
      </c>
      <c r="P5" s="69">
        <v>1</v>
      </c>
      <c r="Q5" s="69">
        <v>2</v>
      </c>
      <c r="R5" s="69">
        <v>1</v>
      </c>
      <c r="S5" s="69">
        <v>4</v>
      </c>
      <c r="T5" s="69">
        <v>1</v>
      </c>
      <c r="U5" s="27">
        <v>1</v>
      </c>
      <c r="V5" s="69">
        <v>3</v>
      </c>
      <c r="W5" s="69">
        <v>3</v>
      </c>
      <c r="X5" s="69">
        <v>1</v>
      </c>
      <c r="Y5" s="69">
        <v>1</v>
      </c>
      <c r="Z5" s="69">
        <v>3</v>
      </c>
      <c r="AA5" s="69">
        <v>1</v>
      </c>
      <c r="AB5" s="69">
        <v>1</v>
      </c>
      <c r="AC5" s="27">
        <v>2</v>
      </c>
      <c r="AD5" s="69"/>
      <c r="AE5" s="69"/>
    </row>
    <row r="6" spans="1:31" ht="12">
      <c r="A6" s="27">
        <v>26</v>
      </c>
      <c r="B6" s="24">
        <v>15</v>
      </c>
      <c r="C6" s="24">
        <v>5</v>
      </c>
      <c r="D6" s="24">
        <v>50</v>
      </c>
      <c r="E6" s="27">
        <v>35</v>
      </c>
      <c r="F6" s="69">
        <v>5</v>
      </c>
      <c r="G6" s="69">
        <v>3</v>
      </c>
      <c r="H6" s="69">
        <v>5</v>
      </c>
      <c r="I6" s="27">
        <v>4059.351806640625</v>
      </c>
      <c r="J6" s="69">
        <v>2</v>
      </c>
      <c r="K6" s="69">
        <v>1</v>
      </c>
      <c r="L6" s="69">
        <v>5</v>
      </c>
      <c r="M6" s="69">
        <v>1750122</v>
      </c>
      <c r="N6" s="27">
        <v>0.4807908761736664</v>
      </c>
      <c r="O6" s="69">
        <v>1</v>
      </c>
      <c r="P6" s="69">
        <v>1</v>
      </c>
      <c r="Q6" s="69">
        <v>2</v>
      </c>
      <c r="R6" s="69">
        <v>1</v>
      </c>
      <c r="S6" s="69">
        <v>6</v>
      </c>
      <c r="T6" s="69">
        <v>2</v>
      </c>
      <c r="U6" s="27">
        <v>2</v>
      </c>
      <c r="V6" s="69">
        <v>2</v>
      </c>
      <c r="W6" s="69">
        <v>4</v>
      </c>
      <c r="X6" s="69">
        <v>2</v>
      </c>
      <c r="Y6" s="69">
        <v>3</v>
      </c>
      <c r="Z6" s="69">
        <v>4</v>
      </c>
      <c r="AA6" s="69">
        <v>1</v>
      </c>
      <c r="AB6" s="69">
        <v>1</v>
      </c>
      <c r="AC6" s="27">
        <v>3</v>
      </c>
      <c r="AD6" s="69"/>
      <c r="AE6" s="69"/>
    </row>
    <row r="7" spans="1:31" ht="12">
      <c r="A7" s="27">
        <v>28</v>
      </c>
      <c r="B7" s="24">
        <v>5</v>
      </c>
      <c r="C7" s="24">
        <v>0</v>
      </c>
      <c r="D7" s="24">
        <v>10</v>
      </c>
      <c r="E7" s="27">
        <v>3</v>
      </c>
      <c r="F7" s="69">
        <v>2</v>
      </c>
      <c r="G7" s="69">
        <v>2</v>
      </c>
      <c r="H7" s="69">
        <v>4</v>
      </c>
      <c r="I7" s="27" t="s">
        <v>118</v>
      </c>
      <c r="J7" s="69">
        <v>2.5</v>
      </c>
      <c r="K7" s="69">
        <v>1</v>
      </c>
      <c r="L7" s="69">
        <v>3</v>
      </c>
      <c r="M7" s="69">
        <v>1412000</v>
      </c>
      <c r="N7" s="27" t="s">
        <v>118</v>
      </c>
      <c r="O7" s="69">
        <v>2</v>
      </c>
      <c r="P7" s="69">
        <v>1</v>
      </c>
      <c r="Q7" s="69">
        <v>2</v>
      </c>
      <c r="R7" s="69">
        <v>2</v>
      </c>
      <c r="S7" s="69">
        <v>3</v>
      </c>
      <c r="T7" s="69">
        <v>0</v>
      </c>
      <c r="U7" s="27">
        <v>2</v>
      </c>
      <c r="V7" s="69">
        <v>4</v>
      </c>
      <c r="W7" s="69">
        <v>1</v>
      </c>
      <c r="X7" s="69">
        <v>3</v>
      </c>
      <c r="Y7" s="69">
        <v>1</v>
      </c>
      <c r="Z7" s="70">
        <v>2</v>
      </c>
      <c r="AA7" s="69">
        <v>1</v>
      </c>
      <c r="AB7" s="69">
        <v>2</v>
      </c>
      <c r="AC7" s="27">
        <v>1</v>
      </c>
      <c r="AD7" s="69"/>
      <c r="AE7" s="69"/>
    </row>
    <row r="8" spans="1:31" ht="12">
      <c r="A8" s="27">
        <v>31</v>
      </c>
      <c r="B8" s="24">
        <v>30</v>
      </c>
      <c r="C8" s="24">
        <v>20</v>
      </c>
      <c r="D8" s="24">
        <v>35</v>
      </c>
      <c r="E8" s="27">
        <v>20</v>
      </c>
      <c r="F8" s="69">
        <v>3</v>
      </c>
      <c r="G8" s="69">
        <v>2</v>
      </c>
      <c r="H8" s="69">
        <v>3</v>
      </c>
      <c r="I8" s="27" t="s">
        <v>118</v>
      </c>
      <c r="J8" s="69">
        <v>0</v>
      </c>
      <c r="K8" s="69">
        <v>0</v>
      </c>
      <c r="L8" s="69">
        <v>4</v>
      </c>
      <c r="M8" s="69">
        <v>19000</v>
      </c>
      <c r="N8" s="27" t="s">
        <v>118</v>
      </c>
      <c r="O8" s="69">
        <v>1</v>
      </c>
      <c r="P8" s="69">
        <v>1</v>
      </c>
      <c r="Q8" s="69">
        <v>1</v>
      </c>
      <c r="R8" s="69">
        <v>1</v>
      </c>
      <c r="S8" s="69">
        <v>1</v>
      </c>
      <c r="T8" s="69">
        <v>6</v>
      </c>
      <c r="U8" s="27">
        <v>1</v>
      </c>
      <c r="V8" s="69">
        <v>4</v>
      </c>
      <c r="W8" s="69">
        <v>4</v>
      </c>
      <c r="X8" s="69" t="s">
        <v>118</v>
      </c>
      <c r="Y8" s="69">
        <v>2</v>
      </c>
      <c r="Z8" s="69">
        <v>2</v>
      </c>
      <c r="AA8" s="69">
        <v>1</v>
      </c>
      <c r="AB8" s="69">
        <v>2</v>
      </c>
      <c r="AC8" s="27">
        <v>2</v>
      </c>
      <c r="AD8" s="69"/>
      <c r="AE8" s="69"/>
    </row>
    <row r="9" spans="1:31" ht="12">
      <c r="A9" s="27">
        <v>32</v>
      </c>
      <c r="B9" s="24">
        <v>30</v>
      </c>
      <c r="C9" s="24">
        <v>30</v>
      </c>
      <c r="D9" s="24">
        <v>60</v>
      </c>
      <c r="E9" s="27">
        <v>60</v>
      </c>
      <c r="F9" s="69">
        <v>4</v>
      </c>
      <c r="G9" s="69">
        <v>3</v>
      </c>
      <c r="H9" s="69">
        <v>4</v>
      </c>
      <c r="I9" s="27">
        <v>6729</v>
      </c>
      <c r="J9" s="69">
        <v>0</v>
      </c>
      <c r="K9" s="69">
        <v>0</v>
      </c>
      <c r="L9" s="69">
        <v>6</v>
      </c>
      <c r="M9" s="69">
        <v>1787587</v>
      </c>
      <c r="N9" s="27">
        <v>0.28284604430379745</v>
      </c>
      <c r="O9" s="69">
        <v>1</v>
      </c>
      <c r="P9" s="69">
        <v>2</v>
      </c>
      <c r="Q9" s="69">
        <v>2</v>
      </c>
      <c r="R9" s="69">
        <v>1</v>
      </c>
      <c r="S9" s="69">
        <v>3</v>
      </c>
      <c r="T9" s="69">
        <v>1</v>
      </c>
      <c r="U9" s="27">
        <v>1</v>
      </c>
      <c r="V9" s="69">
        <v>3</v>
      </c>
      <c r="W9" s="69">
        <v>3</v>
      </c>
      <c r="X9" s="69">
        <v>3</v>
      </c>
      <c r="Y9" s="69">
        <v>1</v>
      </c>
      <c r="Z9" s="69">
        <v>4</v>
      </c>
      <c r="AA9" s="69">
        <v>1</v>
      </c>
      <c r="AB9" s="69">
        <v>3</v>
      </c>
      <c r="AC9" s="27">
        <v>3</v>
      </c>
      <c r="AD9" s="69"/>
      <c r="AE9" s="69"/>
    </row>
    <row r="10" spans="1:31" ht="12">
      <c r="A10" s="27">
        <v>33</v>
      </c>
      <c r="B10" s="24">
        <v>35</v>
      </c>
      <c r="C10" s="24">
        <v>20</v>
      </c>
      <c r="D10" s="24">
        <v>75</v>
      </c>
      <c r="E10" s="27">
        <v>7.5</v>
      </c>
      <c r="F10" s="69">
        <v>7</v>
      </c>
      <c r="G10" s="69">
        <v>4</v>
      </c>
      <c r="H10" s="69">
        <v>2</v>
      </c>
      <c r="I10" s="27">
        <v>13947</v>
      </c>
      <c r="J10" s="69">
        <v>0</v>
      </c>
      <c r="K10" s="69">
        <v>1</v>
      </c>
      <c r="L10" s="69">
        <v>5</v>
      </c>
      <c r="M10" s="69">
        <v>750750</v>
      </c>
      <c r="N10" s="27">
        <v>0.235197359426499</v>
      </c>
      <c r="O10" s="69">
        <v>2</v>
      </c>
      <c r="P10" s="69">
        <v>2</v>
      </c>
      <c r="Q10" s="69">
        <v>2</v>
      </c>
      <c r="R10" s="69">
        <v>2</v>
      </c>
      <c r="S10" s="69">
        <v>1</v>
      </c>
      <c r="T10" s="69">
        <v>1</v>
      </c>
      <c r="U10" s="27">
        <v>1</v>
      </c>
      <c r="V10" s="69">
        <v>2</v>
      </c>
      <c r="W10" s="69">
        <v>3</v>
      </c>
      <c r="X10" s="69">
        <v>1</v>
      </c>
      <c r="Y10" s="69">
        <v>1</v>
      </c>
      <c r="Z10" s="69">
        <v>6</v>
      </c>
      <c r="AA10" s="69">
        <v>1</v>
      </c>
      <c r="AB10" s="69">
        <v>1</v>
      </c>
      <c r="AC10" s="27">
        <v>3</v>
      </c>
      <c r="AD10" s="69"/>
      <c r="AE10" s="69"/>
    </row>
    <row r="11" spans="1:31" ht="12">
      <c r="A11" s="27">
        <v>38</v>
      </c>
      <c r="B11" s="24">
        <v>62.5</v>
      </c>
      <c r="C11" s="24">
        <v>60</v>
      </c>
      <c r="D11" s="24">
        <v>200</v>
      </c>
      <c r="E11" s="27">
        <v>120</v>
      </c>
      <c r="F11" s="69">
        <v>7</v>
      </c>
      <c r="G11" s="69">
        <v>5</v>
      </c>
      <c r="H11" s="69">
        <v>3</v>
      </c>
      <c r="I11" s="27">
        <v>14955</v>
      </c>
      <c r="J11" s="69">
        <v>2</v>
      </c>
      <c r="K11" s="69">
        <v>0</v>
      </c>
      <c r="L11" s="69">
        <v>6</v>
      </c>
      <c r="M11" s="69">
        <v>3355914</v>
      </c>
      <c r="N11" s="27">
        <v>0.23304958333333334</v>
      </c>
      <c r="O11" s="69">
        <v>1</v>
      </c>
      <c r="P11" s="69">
        <v>1</v>
      </c>
      <c r="Q11" s="69">
        <v>2</v>
      </c>
      <c r="R11" s="69">
        <v>1</v>
      </c>
      <c r="S11" s="69">
        <v>7.5</v>
      </c>
      <c r="T11" s="69">
        <v>0</v>
      </c>
      <c r="U11" s="27">
        <v>1</v>
      </c>
      <c r="V11" s="69">
        <v>3</v>
      </c>
      <c r="W11" s="69">
        <v>3</v>
      </c>
      <c r="X11" s="69">
        <v>2</v>
      </c>
      <c r="Y11" s="69">
        <v>3</v>
      </c>
      <c r="Z11" s="69">
        <v>3</v>
      </c>
      <c r="AA11" s="69">
        <v>2</v>
      </c>
      <c r="AB11" s="69">
        <v>2</v>
      </c>
      <c r="AC11" s="27">
        <v>3</v>
      </c>
      <c r="AD11" s="69"/>
      <c r="AE11" s="69"/>
    </row>
    <row r="12" spans="1:31" ht="12">
      <c r="A12" s="27">
        <v>40</v>
      </c>
      <c r="B12" s="24">
        <v>4</v>
      </c>
      <c r="C12" s="24">
        <v>4</v>
      </c>
      <c r="D12" s="24">
        <v>9</v>
      </c>
      <c r="E12" s="27">
        <v>9</v>
      </c>
      <c r="F12" s="69">
        <v>2</v>
      </c>
      <c r="G12" s="69">
        <v>2</v>
      </c>
      <c r="H12" s="69">
        <v>2</v>
      </c>
      <c r="I12" s="27">
        <v>478.2</v>
      </c>
      <c r="J12" s="69">
        <v>3</v>
      </c>
      <c r="K12" s="69">
        <v>1</v>
      </c>
      <c r="L12" s="69">
        <v>3</v>
      </c>
      <c r="M12" s="69">
        <v>4585</v>
      </c>
      <c r="N12" s="27">
        <v>0.08650943396226415</v>
      </c>
      <c r="O12" s="69">
        <v>2</v>
      </c>
      <c r="P12" s="69">
        <v>2</v>
      </c>
      <c r="Q12" s="69">
        <v>2</v>
      </c>
      <c r="R12" s="69">
        <v>1</v>
      </c>
      <c r="S12" s="69">
        <v>1</v>
      </c>
      <c r="T12" s="69">
        <v>0</v>
      </c>
      <c r="U12" s="27">
        <v>2</v>
      </c>
      <c r="V12" s="69">
        <v>1</v>
      </c>
      <c r="W12" s="69">
        <v>1</v>
      </c>
      <c r="X12" s="69">
        <v>3</v>
      </c>
      <c r="Y12" s="69">
        <v>1</v>
      </c>
      <c r="Z12" s="69">
        <v>3</v>
      </c>
      <c r="AA12" s="69">
        <v>4</v>
      </c>
      <c r="AB12" s="69">
        <v>1</v>
      </c>
      <c r="AC12" s="27">
        <v>2</v>
      </c>
      <c r="AD12" s="69"/>
      <c r="AE12" s="69"/>
    </row>
    <row r="13" spans="1:31" ht="12">
      <c r="A13" s="27">
        <v>41</v>
      </c>
      <c r="B13" s="24">
        <v>17.5</v>
      </c>
      <c r="C13" s="24">
        <v>10</v>
      </c>
      <c r="D13" s="24">
        <v>45</v>
      </c>
      <c r="E13" s="27">
        <v>12</v>
      </c>
      <c r="F13" s="69">
        <v>3</v>
      </c>
      <c r="G13" s="69">
        <v>2</v>
      </c>
      <c r="H13" s="69">
        <v>2</v>
      </c>
      <c r="I13" s="27">
        <v>4302.4697265625</v>
      </c>
      <c r="J13" s="69">
        <v>0</v>
      </c>
      <c r="K13" s="69">
        <v>0</v>
      </c>
      <c r="L13" s="69">
        <v>3</v>
      </c>
      <c r="M13" s="69">
        <v>7750</v>
      </c>
      <c r="N13" s="27">
        <v>0.0013357071687988417</v>
      </c>
      <c r="O13" s="69">
        <v>1</v>
      </c>
      <c r="P13" s="69">
        <v>2</v>
      </c>
      <c r="Q13" s="69">
        <v>2</v>
      </c>
      <c r="R13" s="69">
        <v>2</v>
      </c>
      <c r="S13" s="69">
        <v>1</v>
      </c>
      <c r="T13" s="69">
        <v>1</v>
      </c>
      <c r="U13" s="27">
        <v>1</v>
      </c>
      <c r="V13" s="69">
        <v>1</v>
      </c>
      <c r="W13" s="69">
        <v>2</v>
      </c>
      <c r="X13" s="69">
        <v>1</v>
      </c>
      <c r="Y13" s="69">
        <v>3</v>
      </c>
      <c r="Z13" s="69">
        <v>2</v>
      </c>
      <c r="AA13" s="69">
        <v>1</v>
      </c>
      <c r="AB13" s="69">
        <v>1</v>
      </c>
      <c r="AC13" s="27">
        <v>1</v>
      </c>
      <c r="AD13" s="69"/>
      <c r="AE13" s="69"/>
    </row>
    <row r="14" spans="1:31" ht="12">
      <c r="A14" s="27">
        <v>44</v>
      </c>
      <c r="B14" s="24">
        <v>10</v>
      </c>
      <c r="C14" s="24">
        <v>10</v>
      </c>
      <c r="D14" s="24">
        <v>5</v>
      </c>
      <c r="E14" s="27">
        <v>5</v>
      </c>
      <c r="F14" s="69">
        <v>2</v>
      </c>
      <c r="G14" s="69">
        <v>2</v>
      </c>
      <c r="H14" s="69">
        <v>2</v>
      </c>
      <c r="I14" s="27">
        <v>4580.9248046875</v>
      </c>
      <c r="J14" s="69">
        <v>0</v>
      </c>
      <c r="K14" s="69">
        <v>1</v>
      </c>
      <c r="L14" s="69">
        <v>3</v>
      </c>
      <c r="M14" s="69">
        <v>0</v>
      </c>
      <c r="N14" s="27">
        <v>0</v>
      </c>
      <c r="O14" s="69">
        <v>2</v>
      </c>
      <c r="P14" s="69">
        <v>2</v>
      </c>
      <c r="Q14" s="69">
        <v>2</v>
      </c>
      <c r="R14" s="69">
        <v>2</v>
      </c>
      <c r="S14" s="69">
        <v>3</v>
      </c>
      <c r="T14" s="69">
        <v>1</v>
      </c>
      <c r="U14" s="27">
        <v>2</v>
      </c>
      <c r="V14" s="69">
        <v>2</v>
      </c>
      <c r="W14" s="69">
        <v>3</v>
      </c>
      <c r="X14" s="69">
        <v>1</v>
      </c>
      <c r="Y14" s="69">
        <v>3</v>
      </c>
      <c r="Z14" s="69">
        <v>1</v>
      </c>
      <c r="AA14" s="69">
        <v>1</v>
      </c>
      <c r="AB14" s="69">
        <v>1</v>
      </c>
      <c r="AC14" s="27">
        <v>1</v>
      </c>
      <c r="AD14" s="69"/>
      <c r="AE14" s="69"/>
    </row>
    <row r="15" spans="1:31" ht="12">
      <c r="A15" s="27">
        <v>45</v>
      </c>
      <c r="B15" s="24">
        <v>55</v>
      </c>
      <c r="C15" s="24">
        <v>15</v>
      </c>
      <c r="D15" s="24">
        <v>175</v>
      </c>
      <c r="E15" s="27">
        <v>25</v>
      </c>
      <c r="F15" s="69">
        <v>4</v>
      </c>
      <c r="G15" s="69">
        <v>3</v>
      </c>
      <c r="H15" s="69">
        <v>3</v>
      </c>
      <c r="I15" s="27">
        <v>24976</v>
      </c>
      <c r="J15" s="69">
        <v>3</v>
      </c>
      <c r="K15" s="69">
        <v>1</v>
      </c>
      <c r="L15" s="69">
        <v>5</v>
      </c>
      <c r="M15" s="69">
        <v>785962</v>
      </c>
      <c r="N15" s="27">
        <v>999</v>
      </c>
      <c r="O15" s="69">
        <v>2</v>
      </c>
      <c r="P15" s="69">
        <v>2</v>
      </c>
      <c r="Q15" s="69">
        <v>2</v>
      </c>
      <c r="R15" s="69">
        <v>1</v>
      </c>
      <c r="S15" s="69">
        <v>1</v>
      </c>
      <c r="T15" s="69">
        <v>1</v>
      </c>
      <c r="U15" s="27">
        <v>1</v>
      </c>
      <c r="V15" s="69">
        <v>2</v>
      </c>
      <c r="W15" s="69">
        <v>3</v>
      </c>
      <c r="X15" s="69">
        <v>4</v>
      </c>
      <c r="Y15" s="69">
        <v>3</v>
      </c>
      <c r="Z15" s="69">
        <v>5</v>
      </c>
      <c r="AA15" s="69">
        <v>1</v>
      </c>
      <c r="AB15" s="69">
        <v>1</v>
      </c>
      <c r="AC15" s="27">
        <v>4</v>
      </c>
      <c r="AD15" s="69"/>
      <c r="AE15" s="69"/>
    </row>
    <row r="16" spans="1:31" ht="12">
      <c r="A16" s="27">
        <v>48</v>
      </c>
      <c r="B16" s="24">
        <v>6</v>
      </c>
      <c r="C16" s="24">
        <v>4</v>
      </c>
      <c r="D16" s="24">
        <v>11</v>
      </c>
      <c r="E16" s="27">
        <v>11</v>
      </c>
      <c r="F16" s="69">
        <v>4</v>
      </c>
      <c r="G16" s="69">
        <v>3</v>
      </c>
      <c r="H16" s="69">
        <v>5</v>
      </c>
      <c r="I16" s="27">
        <v>1803.3544921875</v>
      </c>
      <c r="J16" s="69">
        <v>1</v>
      </c>
      <c r="K16" s="69">
        <v>0</v>
      </c>
      <c r="L16" s="69">
        <v>4</v>
      </c>
      <c r="M16" s="69">
        <v>42600</v>
      </c>
      <c r="N16" s="27">
        <v>0.03375915512437112</v>
      </c>
      <c r="O16" s="69">
        <v>1</v>
      </c>
      <c r="P16" s="69">
        <v>2</v>
      </c>
      <c r="Q16" s="69">
        <v>2</v>
      </c>
      <c r="R16" s="69">
        <v>2</v>
      </c>
      <c r="S16" s="69">
        <v>1</v>
      </c>
      <c r="T16" s="69">
        <v>0</v>
      </c>
      <c r="U16" s="27">
        <v>2</v>
      </c>
      <c r="V16" s="69">
        <v>3</v>
      </c>
      <c r="W16" s="69">
        <v>3</v>
      </c>
      <c r="X16" s="69">
        <v>3</v>
      </c>
      <c r="Y16" s="69">
        <v>3</v>
      </c>
      <c r="Z16" s="69">
        <v>4</v>
      </c>
      <c r="AA16" s="69">
        <v>4</v>
      </c>
      <c r="AB16" s="69">
        <v>3</v>
      </c>
      <c r="AC16" s="27">
        <v>2</v>
      </c>
      <c r="AD16" s="69"/>
      <c r="AE16" s="69"/>
    </row>
    <row r="17" spans="1:31" ht="12">
      <c r="A17" s="27">
        <v>49</v>
      </c>
      <c r="B17" s="24">
        <v>5</v>
      </c>
      <c r="C17" s="24">
        <v>2</v>
      </c>
      <c r="D17" s="24">
        <v>15</v>
      </c>
      <c r="E17" s="27">
        <v>1</v>
      </c>
      <c r="F17" s="69">
        <v>2</v>
      </c>
      <c r="G17" s="69">
        <v>2</v>
      </c>
      <c r="H17" s="69">
        <v>1</v>
      </c>
      <c r="I17" s="27">
        <v>439.13897705078125</v>
      </c>
      <c r="J17" s="69">
        <v>1</v>
      </c>
      <c r="K17" s="69">
        <v>0</v>
      </c>
      <c r="L17" s="69">
        <v>4</v>
      </c>
      <c r="M17" s="69">
        <v>0</v>
      </c>
      <c r="N17" s="27">
        <v>0</v>
      </c>
      <c r="O17" s="69">
        <v>2</v>
      </c>
      <c r="P17" s="69">
        <v>2</v>
      </c>
      <c r="Q17" s="69">
        <v>2</v>
      </c>
      <c r="R17" s="69">
        <v>1</v>
      </c>
      <c r="S17" s="69">
        <v>0</v>
      </c>
      <c r="T17" s="69">
        <v>0</v>
      </c>
      <c r="U17" s="27">
        <v>2</v>
      </c>
      <c r="V17" s="69">
        <v>5</v>
      </c>
      <c r="W17" s="69">
        <v>5</v>
      </c>
      <c r="X17" s="69">
        <v>1</v>
      </c>
      <c r="Y17" s="69">
        <v>3</v>
      </c>
      <c r="Z17" s="69">
        <v>2</v>
      </c>
      <c r="AA17" s="69">
        <v>1</v>
      </c>
      <c r="AB17" s="69">
        <v>1</v>
      </c>
      <c r="AC17" s="27">
        <v>4</v>
      </c>
      <c r="AD17" s="69"/>
      <c r="AE17" s="69"/>
    </row>
    <row r="18" spans="1:31" ht="12">
      <c r="A18" s="27">
        <v>50</v>
      </c>
      <c r="B18" s="24">
        <v>2</v>
      </c>
      <c r="C18" s="24">
        <v>2</v>
      </c>
      <c r="D18" s="24">
        <v>2</v>
      </c>
      <c r="E18" s="27">
        <v>1</v>
      </c>
      <c r="F18" s="69">
        <v>4</v>
      </c>
      <c r="G18" s="69">
        <v>2</v>
      </c>
      <c r="H18" s="69">
        <v>4</v>
      </c>
      <c r="I18" s="27">
        <v>1140</v>
      </c>
      <c r="J18" s="69">
        <v>0</v>
      </c>
      <c r="K18" s="69">
        <v>0</v>
      </c>
      <c r="L18" s="69">
        <v>1</v>
      </c>
      <c r="M18" s="69">
        <v>0</v>
      </c>
      <c r="N18" s="27">
        <v>0</v>
      </c>
      <c r="O18" s="69">
        <v>2</v>
      </c>
      <c r="P18" s="69">
        <v>2</v>
      </c>
      <c r="Q18" s="69">
        <v>2</v>
      </c>
      <c r="R18" s="69">
        <v>1</v>
      </c>
      <c r="S18" s="69">
        <v>0</v>
      </c>
      <c r="T18" s="69">
        <v>0</v>
      </c>
      <c r="U18" s="27">
        <v>2</v>
      </c>
      <c r="V18" s="69">
        <v>2</v>
      </c>
      <c r="W18" s="69">
        <v>1</v>
      </c>
      <c r="X18" s="69">
        <v>1</v>
      </c>
      <c r="Y18" s="69">
        <v>3</v>
      </c>
      <c r="Z18" s="69">
        <v>1</v>
      </c>
      <c r="AA18" s="69">
        <v>1</v>
      </c>
      <c r="AB18" s="69">
        <v>1</v>
      </c>
      <c r="AC18" s="27">
        <v>1</v>
      </c>
      <c r="AD18" s="69"/>
      <c r="AE18" s="69"/>
    </row>
    <row r="19" spans="1:31" ht="12">
      <c r="A19" s="27">
        <v>53</v>
      </c>
      <c r="B19" s="24">
        <v>50</v>
      </c>
      <c r="C19" s="24">
        <v>6</v>
      </c>
      <c r="D19" s="24">
        <v>300</v>
      </c>
      <c r="E19" s="27">
        <v>50</v>
      </c>
      <c r="F19" s="69">
        <v>5</v>
      </c>
      <c r="G19" s="69">
        <v>3</v>
      </c>
      <c r="H19" s="69">
        <v>5</v>
      </c>
      <c r="I19" s="27">
        <v>57120.79296875</v>
      </c>
      <c r="J19" s="69">
        <v>1</v>
      </c>
      <c r="K19" s="69">
        <v>0</v>
      </c>
      <c r="L19" s="69">
        <v>4</v>
      </c>
      <c r="M19" s="69">
        <v>354545</v>
      </c>
      <c r="N19" s="27">
        <v>0.06383597302046132</v>
      </c>
      <c r="O19" s="70">
        <v>2</v>
      </c>
      <c r="P19" s="69">
        <v>2</v>
      </c>
      <c r="Q19" s="69">
        <v>2</v>
      </c>
      <c r="R19" s="69">
        <v>1</v>
      </c>
      <c r="S19" s="69">
        <v>1</v>
      </c>
      <c r="T19" s="69">
        <v>0</v>
      </c>
      <c r="U19" s="27">
        <v>2</v>
      </c>
      <c r="V19" s="69">
        <v>5</v>
      </c>
      <c r="W19" s="69">
        <v>3</v>
      </c>
      <c r="X19" s="69">
        <v>1</v>
      </c>
      <c r="Y19" s="69">
        <v>3</v>
      </c>
      <c r="Z19" s="69">
        <v>3</v>
      </c>
      <c r="AA19" s="69">
        <v>2</v>
      </c>
      <c r="AB19" s="69">
        <v>1</v>
      </c>
      <c r="AC19" s="27">
        <v>2</v>
      </c>
      <c r="AD19" s="69"/>
      <c r="AE19" s="69"/>
    </row>
    <row r="20" spans="1:31" ht="12">
      <c r="A20" s="27">
        <v>62</v>
      </c>
      <c r="B20" s="24">
        <v>51</v>
      </c>
      <c r="C20" s="24">
        <v>50</v>
      </c>
      <c r="D20" s="24">
        <v>133</v>
      </c>
      <c r="E20" s="27">
        <v>133</v>
      </c>
      <c r="F20" s="69">
        <v>2</v>
      </c>
      <c r="G20" s="69">
        <v>2</v>
      </c>
      <c r="H20" s="69">
        <v>3</v>
      </c>
      <c r="I20" s="27">
        <v>17206</v>
      </c>
      <c r="J20" s="69" t="s">
        <v>118</v>
      </c>
      <c r="K20" s="69" t="s">
        <v>118</v>
      </c>
      <c r="L20" s="69">
        <v>5</v>
      </c>
      <c r="M20" s="69">
        <v>13275228</v>
      </c>
      <c r="N20" s="27">
        <v>20.74254375</v>
      </c>
      <c r="O20" s="69">
        <v>1</v>
      </c>
      <c r="P20" s="69">
        <v>2</v>
      </c>
      <c r="Q20" s="69">
        <v>2</v>
      </c>
      <c r="R20" s="69">
        <v>2</v>
      </c>
      <c r="S20" s="69">
        <v>40</v>
      </c>
      <c r="T20" s="69">
        <v>2</v>
      </c>
      <c r="U20" s="27">
        <v>2</v>
      </c>
      <c r="V20" s="69">
        <v>2</v>
      </c>
      <c r="W20" s="69">
        <v>3</v>
      </c>
      <c r="X20" s="69">
        <v>1</v>
      </c>
      <c r="Y20" s="69">
        <v>1</v>
      </c>
      <c r="Z20" s="69">
        <v>1</v>
      </c>
      <c r="AA20" s="69">
        <v>2</v>
      </c>
      <c r="AB20" s="69">
        <v>1</v>
      </c>
      <c r="AC20" s="27">
        <v>3</v>
      </c>
      <c r="AD20" s="69"/>
      <c r="AE20" s="69"/>
    </row>
    <row r="21" spans="1:31" ht="12">
      <c r="A21" s="27">
        <v>66</v>
      </c>
      <c r="B21" s="24">
        <v>15</v>
      </c>
      <c r="C21" s="24">
        <v>15</v>
      </c>
      <c r="D21" s="24">
        <v>50</v>
      </c>
      <c r="E21" s="27">
        <v>10</v>
      </c>
      <c r="F21" s="69">
        <v>3</v>
      </c>
      <c r="G21" s="69">
        <v>2</v>
      </c>
      <c r="H21" s="69">
        <v>3</v>
      </c>
      <c r="I21" s="27">
        <v>10514</v>
      </c>
      <c r="J21" s="69">
        <v>0</v>
      </c>
      <c r="K21" s="69">
        <v>3.5</v>
      </c>
      <c r="L21" s="69">
        <v>5</v>
      </c>
      <c r="M21" s="69">
        <v>2020000</v>
      </c>
      <c r="N21" s="27">
        <v>0.11105002748763057</v>
      </c>
      <c r="O21" s="69">
        <v>2</v>
      </c>
      <c r="P21" s="69">
        <v>2</v>
      </c>
      <c r="Q21" s="69">
        <v>2</v>
      </c>
      <c r="R21" s="69">
        <v>2</v>
      </c>
      <c r="S21" s="69">
        <v>2</v>
      </c>
      <c r="T21" s="69">
        <v>2</v>
      </c>
      <c r="U21" s="27">
        <v>2</v>
      </c>
      <c r="V21" s="69">
        <v>5</v>
      </c>
      <c r="W21" s="69">
        <v>5</v>
      </c>
      <c r="X21" s="69">
        <v>3</v>
      </c>
      <c r="Y21" s="69">
        <v>5</v>
      </c>
      <c r="Z21" s="69">
        <v>2</v>
      </c>
      <c r="AA21" s="69">
        <v>2</v>
      </c>
      <c r="AB21" s="69">
        <v>1</v>
      </c>
      <c r="AC21" s="27">
        <v>1</v>
      </c>
      <c r="AD21" s="69"/>
      <c r="AE21" s="69"/>
    </row>
    <row r="22" spans="1:31" ht="12">
      <c r="A22" s="27">
        <v>69</v>
      </c>
      <c r="B22" s="24">
        <v>20</v>
      </c>
      <c r="C22" s="24">
        <v>15</v>
      </c>
      <c r="D22" s="24">
        <v>30</v>
      </c>
      <c r="E22" s="27">
        <v>25</v>
      </c>
      <c r="F22" s="69">
        <v>2</v>
      </c>
      <c r="G22" s="69">
        <v>2</v>
      </c>
      <c r="H22" s="69">
        <v>3</v>
      </c>
      <c r="I22" s="27" t="s">
        <v>118</v>
      </c>
      <c r="J22" s="69">
        <v>3</v>
      </c>
      <c r="K22" s="69">
        <v>1</v>
      </c>
      <c r="L22" s="69">
        <v>5</v>
      </c>
      <c r="M22" s="69">
        <v>347251</v>
      </c>
      <c r="N22" s="27" t="s">
        <v>118</v>
      </c>
      <c r="O22" s="69">
        <v>2</v>
      </c>
      <c r="P22" s="69">
        <v>2</v>
      </c>
      <c r="Q22" s="69">
        <v>2</v>
      </c>
      <c r="R22" s="69">
        <v>2</v>
      </c>
      <c r="S22" s="69">
        <v>0</v>
      </c>
      <c r="T22" s="69">
        <v>0</v>
      </c>
      <c r="U22" s="27">
        <v>2</v>
      </c>
      <c r="V22" s="69">
        <v>2</v>
      </c>
      <c r="W22" s="69">
        <v>1</v>
      </c>
      <c r="X22" s="69">
        <v>1</v>
      </c>
      <c r="Y22" s="69">
        <v>3</v>
      </c>
      <c r="Z22" s="69">
        <v>3</v>
      </c>
      <c r="AA22" s="69">
        <v>1</v>
      </c>
      <c r="AB22" s="69">
        <v>1</v>
      </c>
      <c r="AC22" s="27">
        <v>2</v>
      </c>
      <c r="AD22" s="69"/>
      <c r="AE22" s="69"/>
    </row>
    <row r="23" spans="1:31" ht="12">
      <c r="A23" s="27">
        <v>74</v>
      </c>
      <c r="B23" s="24">
        <v>20</v>
      </c>
      <c r="C23" s="24">
        <v>3.5</v>
      </c>
      <c r="D23" s="24">
        <v>30</v>
      </c>
      <c r="E23" s="27">
        <v>5.5</v>
      </c>
      <c r="F23" s="69">
        <v>2</v>
      </c>
      <c r="G23" s="69">
        <v>2</v>
      </c>
      <c r="H23" s="69">
        <v>2</v>
      </c>
      <c r="I23" s="27">
        <v>5000</v>
      </c>
      <c r="J23" s="69">
        <v>0</v>
      </c>
      <c r="K23" s="69">
        <v>1</v>
      </c>
      <c r="L23" s="69">
        <v>5</v>
      </c>
      <c r="M23" s="69">
        <v>57000</v>
      </c>
      <c r="N23" s="27" t="s">
        <v>118</v>
      </c>
      <c r="O23" s="69">
        <v>1</v>
      </c>
      <c r="P23" s="69">
        <v>2</v>
      </c>
      <c r="Q23" s="69">
        <v>2</v>
      </c>
      <c r="R23" s="69">
        <v>1</v>
      </c>
      <c r="S23" s="69">
        <v>2</v>
      </c>
      <c r="T23" s="69">
        <v>0</v>
      </c>
      <c r="U23" s="27">
        <v>1</v>
      </c>
      <c r="V23" s="69">
        <v>2</v>
      </c>
      <c r="W23" s="69">
        <v>3</v>
      </c>
      <c r="X23" s="69">
        <v>1</v>
      </c>
      <c r="Y23" s="69">
        <v>3</v>
      </c>
      <c r="Z23" s="69">
        <v>1</v>
      </c>
      <c r="AA23" s="69">
        <v>1</v>
      </c>
      <c r="AB23" s="69">
        <v>2</v>
      </c>
      <c r="AC23" s="27">
        <v>1</v>
      </c>
      <c r="AD23" s="69"/>
      <c r="AE23" s="69"/>
    </row>
    <row r="24" spans="1:31" ht="12">
      <c r="A24" s="27">
        <v>77</v>
      </c>
      <c r="B24" s="24">
        <v>75</v>
      </c>
      <c r="C24" s="24">
        <v>40</v>
      </c>
      <c r="D24" s="24">
        <v>30</v>
      </c>
      <c r="E24" s="27">
        <v>25</v>
      </c>
      <c r="F24" s="69">
        <v>7</v>
      </c>
      <c r="G24" s="69">
        <v>2</v>
      </c>
      <c r="H24" s="69">
        <v>4</v>
      </c>
      <c r="I24" s="27">
        <v>27609</v>
      </c>
      <c r="J24" s="69">
        <v>1</v>
      </c>
      <c r="K24" s="69">
        <v>2</v>
      </c>
      <c r="L24" s="69">
        <v>5</v>
      </c>
      <c r="M24" s="69">
        <v>2375154</v>
      </c>
      <c r="N24" s="27">
        <v>999</v>
      </c>
      <c r="O24" s="69">
        <v>1</v>
      </c>
      <c r="P24" s="69">
        <v>2</v>
      </c>
      <c r="Q24" s="69">
        <v>1</v>
      </c>
      <c r="R24" s="69">
        <v>1</v>
      </c>
      <c r="S24" s="69">
        <v>2</v>
      </c>
      <c r="T24" s="69">
        <v>2</v>
      </c>
      <c r="U24" s="27">
        <v>1</v>
      </c>
      <c r="V24" s="69">
        <v>3</v>
      </c>
      <c r="W24" s="69">
        <v>3</v>
      </c>
      <c r="X24" s="69">
        <v>3</v>
      </c>
      <c r="Y24" s="69">
        <v>5</v>
      </c>
      <c r="Z24" s="69">
        <v>5</v>
      </c>
      <c r="AA24" s="69">
        <v>3</v>
      </c>
      <c r="AB24" s="69">
        <v>1</v>
      </c>
      <c r="AC24" s="27">
        <v>3</v>
      </c>
      <c r="AD24" s="69"/>
      <c r="AE24" s="69"/>
    </row>
    <row r="25" spans="1:31" ht="12">
      <c r="A25" s="27">
        <v>80</v>
      </c>
      <c r="B25" s="24">
        <v>37.5</v>
      </c>
      <c r="C25" s="24">
        <v>35</v>
      </c>
      <c r="D25" s="24">
        <v>65</v>
      </c>
      <c r="E25" s="27">
        <v>60</v>
      </c>
      <c r="F25" s="69">
        <v>4</v>
      </c>
      <c r="G25" s="69">
        <v>2</v>
      </c>
      <c r="H25" s="69">
        <v>3</v>
      </c>
      <c r="I25" s="27">
        <v>2550.074462890625</v>
      </c>
      <c r="J25" s="69">
        <v>0</v>
      </c>
      <c r="K25" s="69">
        <v>1</v>
      </c>
      <c r="L25" s="69">
        <v>5</v>
      </c>
      <c r="M25" s="69">
        <v>837522</v>
      </c>
      <c r="N25" s="27">
        <v>2.16140353581463</v>
      </c>
      <c r="O25" s="69">
        <v>2</v>
      </c>
      <c r="P25" s="69">
        <v>2</v>
      </c>
      <c r="Q25" s="69">
        <v>2</v>
      </c>
      <c r="R25" s="69">
        <v>1</v>
      </c>
      <c r="S25" s="69">
        <v>2</v>
      </c>
      <c r="T25" s="69">
        <v>0</v>
      </c>
      <c r="U25" s="27">
        <v>1</v>
      </c>
      <c r="V25" s="69">
        <v>2</v>
      </c>
      <c r="W25" s="69">
        <v>5</v>
      </c>
      <c r="X25" s="69">
        <v>1</v>
      </c>
      <c r="Y25" s="69">
        <v>1</v>
      </c>
      <c r="Z25" s="69">
        <v>3</v>
      </c>
      <c r="AA25" s="69">
        <v>2</v>
      </c>
      <c r="AB25" s="69">
        <v>1</v>
      </c>
      <c r="AC25" s="27">
        <v>4</v>
      </c>
      <c r="AD25" s="69"/>
      <c r="AE25" s="69"/>
    </row>
    <row r="26" spans="1:31" ht="12">
      <c r="A26" s="27">
        <v>82</v>
      </c>
      <c r="B26" s="24">
        <v>17.5</v>
      </c>
      <c r="C26" s="24">
        <v>6</v>
      </c>
      <c r="D26" s="24">
        <v>30</v>
      </c>
      <c r="E26" s="27">
        <v>15</v>
      </c>
      <c r="F26" s="69">
        <v>7</v>
      </c>
      <c r="G26" s="69">
        <v>5</v>
      </c>
      <c r="H26" s="69">
        <v>2</v>
      </c>
      <c r="I26" s="27">
        <v>5607.400146484375</v>
      </c>
      <c r="J26" s="69">
        <v>1</v>
      </c>
      <c r="K26" s="69">
        <v>0</v>
      </c>
      <c r="L26" s="69">
        <v>4</v>
      </c>
      <c r="M26" s="69">
        <v>1209300</v>
      </c>
      <c r="N26" s="27">
        <v>0.5422870326217195</v>
      </c>
      <c r="O26" s="69">
        <v>2</v>
      </c>
      <c r="P26" s="69">
        <v>2</v>
      </c>
      <c r="Q26" s="69">
        <v>2</v>
      </c>
      <c r="R26" s="69">
        <v>1</v>
      </c>
      <c r="S26" s="69">
        <v>3</v>
      </c>
      <c r="T26" s="69">
        <v>5</v>
      </c>
      <c r="U26" s="27">
        <v>1</v>
      </c>
      <c r="V26" s="69">
        <v>5</v>
      </c>
      <c r="W26" s="69">
        <v>5</v>
      </c>
      <c r="X26" s="69">
        <v>1</v>
      </c>
      <c r="Y26" s="69">
        <v>1</v>
      </c>
      <c r="Z26" s="69">
        <v>2</v>
      </c>
      <c r="AA26" s="69">
        <v>1</v>
      </c>
      <c r="AB26" s="69">
        <v>2</v>
      </c>
      <c r="AC26" s="27">
        <v>1</v>
      </c>
      <c r="AD26" s="69"/>
      <c r="AE26" s="69"/>
    </row>
    <row r="27" spans="1:31" ht="12">
      <c r="A27" s="27">
        <v>85</v>
      </c>
      <c r="B27" s="24">
        <v>70</v>
      </c>
      <c r="C27" s="24">
        <v>20</v>
      </c>
      <c r="D27" s="24">
        <v>300</v>
      </c>
      <c r="E27" s="27">
        <v>300</v>
      </c>
      <c r="F27" s="69">
        <v>7</v>
      </c>
      <c r="G27" s="69">
        <v>5</v>
      </c>
      <c r="H27" s="69">
        <v>2</v>
      </c>
      <c r="I27" s="27">
        <v>67304</v>
      </c>
      <c r="J27" s="69">
        <v>2</v>
      </c>
      <c r="K27" s="69">
        <v>2</v>
      </c>
      <c r="L27" s="69">
        <v>5</v>
      </c>
      <c r="M27" s="69">
        <v>9342272</v>
      </c>
      <c r="N27" s="27">
        <v>0.2290333905368963</v>
      </c>
      <c r="O27" s="69">
        <v>2</v>
      </c>
      <c r="P27" s="69">
        <v>1</v>
      </c>
      <c r="Q27" s="69">
        <v>1</v>
      </c>
      <c r="R27" s="69">
        <v>1</v>
      </c>
      <c r="S27" s="69">
        <v>15</v>
      </c>
      <c r="T27" s="69">
        <v>3</v>
      </c>
      <c r="U27" s="27">
        <v>1</v>
      </c>
      <c r="V27" s="69">
        <v>3</v>
      </c>
      <c r="W27" s="69">
        <v>4</v>
      </c>
      <c r="X27" s="69">
        <v>3</v>
      </c>
      <c r="Y27" s="69">
        <v>3</v>
      </c>
      <c r="Z27" s="69">
        <v>5</v>
      </c>
      <c r="AA27" s="69">
        <v>3</v>
      </c>
      <c r="AB27" s="69">
        <v>4</v>
      </c>
      <c r="AC27" s="27">
        <v>3</v>
      </c>
      <c r="AD27" s="69"/>
      <c r="AE27" s="69"/>
    </row>
    <row r="28" spans="1:31" ht="12">
      <c r="A28" s="27">
        <v>92</v>
      </c>
      <c r="B28" s="24">
        <v>12.5</v>
      </c>
      <c r="C28" s="24">
        <v>12.5</v>
      </c>
      <c r="D28" s="24">
        <v>20</v>
      </c>
      <c r="E28" s="27">
        <v>10</v>
      </c>
      <c r="F28" s="69">
        <v>3</v>
      </c>
      <c r="G28" s="69">
        <v>2</v>
      </c>
      <c r="H28" s="69">
        <v>2</v>
      </c>
      <c r="I28" s="27">
        <v>11016</v>
      </c>
      <c r="J28" s="69">
        <v>0</v>
      </c>
      <c r="K28" s="69">
        <v>0</v>
      </c>
      <c r="L28" s="69">
        <v>3</v>
      </c>
      <c r="M28" s="69">
        <v>276000</v>
      </c>
      <c r="N28" s="27">
        <v>999</v>
      </c>
      <c r="O28" s="69">
        <v>1</v>
      </c>
      <c r="P28" s="69">
        <v>2</v>
      </c>
      <c r="Q28" s="69">
        <v>2</v>
      </c>
      <c r="R28" s="69">
        <v>2</v>
      </c>
      <c r="S28" s="69">
        <v>1</v>
      </c>
      <c r="T28" s="69">
        <v>0</v>
      </c>
      <c r="U28" s="27">
        <v>1</v>
      </c>
      <c r="V28" s="69">
        <v>5</v>
      </c>
      <c r="W28" s="69">
        <v>1</v>
      </c>
      <c r="X28" s="69">
        <v>3</v>
      </c>
      <c r="Y28" s="69">
        <v>5</v>
      </c>
      <c r="Z28" s="69">
        <v>3</v>
      </c>
      <c r="AA28" s="69">
        <v>2</v>
      </c>
      <c r="AB28" s="69">
        <v>2</v>
      </c>
      <c r="AC28" s="27">
        <v>2</v>
      </c>
      <c r="AD28" s="69"/>
      <c r="AE28" s="69"/>
    </row>
    <row r="29" spans="1:31" ht="12">
      <c r="A29" s="27">
        <v>99</v>
      </c>
      <c r="B29" s="24">
        <v>8</v>
      </c>
      <c r="C29" s="24">
        <v>6</v>
      </c>
      <c r="D29" s="24">
        <v>30</v>
      </c>
      <c r="E29" s="27">
        <v>10</v>
      </c>
      <c r="F29" s="69">
        <v>3</v>
      </c>
      <c r="G29" s="69">
        <v>2</v>
      </c>
      <c r="H29" s="69">
        <v>2</v>
      </c>
      <c r="I29" s="27">
        <v>17466</v>
      </c>
      <c r="J29" s="69">
        <v>0</v>
      </c>
      <c r="K29" s="69">
        <v>0</v>
      </c>
      <c r="L29" s="69">
        <v>4</v>
      </c>
      <c r="M29" s="69">
        <v>217000</v>
      </c>
      <c r="N29" s="27">
        <v>999</v>
      </c>
      <c r="O29" s="69">
        <v>2</v>
      </c>
      <c r="P29" s="69">
        <v>2</v>
      </c>
      <c r="Q29" s="69">
        <v>2</v>
      </c>
      <c r="R29" s="69">
        <v>1</v>
      </c>
      <c r="S29" s="69">
        <v>1</v>
      </c>
      <c r="T29" s="69">
        <v>1</v>
      </c>
      <c r="U29" s="27">
        <v>2</v>
      </c>
      <c r="V29" s="69">
        <v>2</v>
      </c>
      <c r="W29" s="69">
        <v>2</v>
      </c>
      <c r="X29" s="69">
        <v>1</v>
      </c>
      <c r="Y29" s="69">
        <v>0</v>
      </c>
      <c r="Z29" s="69">
        <v>2</v>
      </c>
      <c r="AA29" s="69">
        <v>1</v>
      </c>
      <c r="AB29" s="69">
        <v>1</v>
      </c>
      <c r="AC29" s="27">
        <v>2</v>
      </c>
      <c r="AD29" s="69"/>
      <c r="AE29" s="69"/>
    </row>
    <row r="30" spans="1:31" ht="12">
      <c r="A30" s="27">
        <v>100</v>
      </c>
      <c r="B30" s="24">
        <v>100</v>
      </c>
      <c r="C30" s="24">
        <v>15</v>
      </c>
      <c r="D30" s="24">
        <v>87</v>
      </c>
      <c r="E30" s="27">
        <v>87</v>
      </c>
      <c r="F30" s="69">
        <v>7</v>
      </c>
      <c r="G30" s="69">
        <v>4</v>
      </c>
      <c r="H30" s="69">
        <v>6</v>
      </c>
      <c r="I30" s="27">
        <v>37827</v>
      </c>
      <c r="J30" s="69">
        <v>1</v>
      </c>
      <c r="K30" s="69">
        <v>5</v>
      </c>
      <c r="L30" s="69">
        <v>5</v>
      </c>
      <c r="M30" s="69">
        <v>10235745</v>
      </c>
      <c r="N30" s="27">
        <v>999</v>
      </c>
      <c r="O30" s="70">
        <v>1</v>
      </c>
      <c r="P30" s="69">
        <v>1</v>
      </c>
      <c r="Q30" s="69">
        <v>1</v>
      </c>
      <c r="R30" s="69">
        <v>1</v>
      </c>
      <c r="S30" s="69">
        <v>24</v>
      </c>
      <c r="T30" s="69">
        <v>6</v>
      </c>
      <c r="U30" s="27">
        <v>1</v>
      </c>
      <c r="V30" s="69">
        <v>5</v>
      </c>
      <c r="W30" s="69">
        <v>5</v>
      </c>
      <c r="X30" s="69">
        <v>5</v>
      </c>
      <c r="Y30" s="69">
        <v>5</v>
      </c>
      <c r="Z30" s="69">
        <v>3</v>
      </c>
      <c r="AA30" s="69">
        <v>5</v>
      </c>
      <c r="AB30" s="69">
        <v>4</v>
      </c>
      <c r="AC30" s="27">
        <v>4</v>
      </c>
      <c r="AD30" s="69"/>
      <c r="AE30" s="69"/>
    </row>
    <row r="31" spans="1:31" ht="12">
      <c r="A31" s="27">
        <v>102</v>
      </c>
      <c r="B31" s="24">
        <v>27.5</v>
      </c>
      <c r="C31" s="24">
        <v>10</v>
      </c>
      <c r="D31" s="24">
        <v>75</v>
      </c>
      <c r="E31" s="27">
        <v>25</v>
      </c>
      <c r="F31" s="69">
        <v>6</v>
      </c>
      <c r="G31" s="69">
        <v>3</v>
      </c>
      <c r="H31" s="69">
        <v>5</v>
      </c>
      <c r="I31" s="27">
        <v>29579</v>
      </c>
      <c r="J31" s="69">
        <v>1</v>
      </c>
      <c r="K31" s="69" t="s">
        <v>118</v>
      </c>
      <c r="L31" s="69">
        <v>6</v>
      </c>
      <c r="M31" s="69">
        <v>1388540</v>
      </c>
      <c r="N31" s="27">
        <v>0.12244620811287478</v>
      </c>
      <c r="O31" s="69">
        <v>2</v>
      </c>
      <c r="P31" s="69">
        <v>2</v>
      </c>
      <c r="Q31" s="69">
        <v>2</v>
      </c>
      <c r="R31" s="69">
        <v>1</v>
      </c>
      <c r="S31" s="69">
        <v>1</v>
      </c>
      <c r="T31" s="69">
        <v>2</v>
      </c>
      <c r="U31" s="27" t="s">
        <v>118</v>
      </c>
      <c r="V31" s="69">
        <v>3</v>
      </c>
      <c r="W31" s="69">
        <v>4</v>
      </c>
      <c r="X31" s="69">
        <v>1</v>
      </c>
      <c r="Y31" s="69">
        <v>3</v>
      </c>
      <c r="Z31" s="69">
        <v>3</v>
      </c>
      <c r="AA31" s="69">
        <v>1</v>
      </c>
      <c r="AB31" s="69">
        <v>1</v>
      </c>
      <c r="AC31" s="27">
        <v>4</v>
      </c>
      <c r="AD31" s="69"/>
      <c r="AE31" s="69"/>
    </row>
    <row r="32" spans="1:31" ht="12">
      <c r="A32" s="27">
        <v>105</v>
      </c>
      <c r="B32" s="24">
        <v>13.5</v>
      </c>
      <c r="C32" s="24">
        <v>4.5</v>
      </c>
      <c r="D32" s="24">
        <v>51</v>
      </c>
      <c r="E32" s="27">
        <v>25.5</v>
      </c>
      <c r="F32" s="69">
        <v>6</v>
      </c>
      <c r="G32" s="69">
        <v>3</v>
      </c>
      <c r="H32" s="69">
        <v>3</v>
      </c>
      <c r="I32" s="27" t="s">
        <v>118</v>
      </c>
      <c r="J32" s="69">
        <v>4</v>
      </c>
      <c r="K32" s="69">
        <v>4</v>
      </c>
      <c r="L32" s="69">
        <v>5</v>
      </c>
      <c r="M32" s="69">
        <v>152489</v>
      </c>
      <c r="N32" s="27" t="s">
        <v>118</v>
      </c>
      <c r="O32" s="69">
        <v>1</v>
      </c>
      <c r="P32" s="69">
        <v>2</v>
      </c>
      <c r="Q32" s="69">
        <v>1</v>
      </c>
      <c r="R32" s="69">
        <v>1</v>
      </c>
      <c r="S32" s="69">
        <v>4</v>
      </c>
      <c r="T32" s="69">
        <v>2</v>
      </c>
      <c r="U32" s="27">
        <v>1</v>
      </c>
      <c r="V32" s="69">
        <v>2</v>
      </c>
      <c r="W32" s="69">
        <v>3</v>
      </c>
      <c r="X32" s="69">
        <v>3</v>
      </c>
      <c r="Y32" s="69">
        <v>3</v>
      </c>
      <c r="Z32" s="69">
        <v>4</v>
      </c>
      <c r="AA32" s="69">
        <v>2</v>
      </c>
      <c r="AB32" s="69">
        <v>5</v>
      </c>
      <c r="AC32" s="27">
        <v>3</v>
      </c>
      <c r="AD32" s="69"/>
      <c r="AE32" s="69"/>
    </row>
    <row r="33" spans="1:31" ht="12">
      <c r="A33" s="27">
        <v>106</v>
      </c>
      <c r="B33" s="24">
        <v>40</v>
      </c>
      <c r="C33" s="24">
        <v>70</v>
      </c>
      <c r="D33" s="24">
        <v>100</v>
      </c>
      <c r="E33" s="27">
        <v>80</v>
      </c>
      <c r="F33" s="69">
        <v>4</v>
      </c>
      <c r="G33" s="69">
        <v>3</v>
      </c>
      <c r="H33" s="69">
        <v>2</v>
      </c>
      <c r="I33" s="27">
        <v>5742</v>
      </c>
      <c r="J33" s="69">
        <v>0</v>
      </c>
      <c r="K33" s="69">
        <v>1</v>
      </c>
      <c r="L33" s="69">
        <v>3</v>
      </c>
      <c r="M33" s="69">
        <v>576050</v>
      </c>
      <c r="N33" s="27">
        <v>0.8862307692307693</v>
      </c>
      <c r="O33" s="69">
        <v>2</v>
      </c>
      <c r="P33" s="69">
        <v>2</v>
      </c>
      <c r="Q33" s="69">
        <v>2</v>
      </c>
      <c r="R33" s="69">
        <v>2</v>
      </c>
      <c r="S33" s="69">
        <v>3</v>
      </c>
      <c r="T33" s="69">
        <v>1</v>
      </c>
      <c r="U33" s="27">
        <v>2</v>
      </c>
      <c r="V33" s="69">
        <v>5</v>
      </c>
      <c r="W33" s="69">
        <v>3</v>
      </c>
      <c r="X33" s="69">
        <v>1</v>
      </c>
      <c r="Y33" s="69">
        <v>2</v>
      </c>
      <c r="Z33" s="69">
        <v>2</v>
      </c>
      <c r="AA33" s="69">
        <v>1</v>
      </c>
      <c r="AB33" s="69">
        <v>1</v>
      </c>
      <c r="AC33" s="27">
        <v>1</v>
      </c>
      <c r="AD33" s="69"/>
      <c r="AE33" s="69"/>
    </row>
    <row r="34" spans="1:31" ht="12">
      <c r="A34" s="27">
        <v>107</v>
      </c>
      <c r="B34" s="24">
        <v>45</v>
      </c>
      <c r="C34" s="24">
        <v>2</v>
      </c>
      <c r="D34" s="24">
        <v>300</v>
      </c>
      <c r="E34" s="27">
        <v>20</v>
      </c>
      <c r="F34" s="69">
        <v>3</v>
      </c>
      <c r="G34" s="69">
        <v>2</v>
      </c>
      <c r="H34" s="69">
        <v>3</v>
      </c>
      <c r="I34" s="27">
        <v>5062.311767578125</v>
      </c>
      <c r="J34" s="69">
        <v>0</v>
      </c>
      <c r="K34" s="69">
        <v>1</v>
      </c>
      <c r="L34" s="69">
        <v>1</v>
      </c>
      <c r="M34" s="69">
        <v>380000</v>
      </c>
      <c r="N34" s="27">
        <v>0.14126184112648804</v>
      </c>
      <c r="O34" s="69">
        <v>1</v>
      </c>
      <c r="P34" s="69">
        <v>2</v>
      </c>
      <c r="Q34" s="69">
        <v>2</v>
      </c>
      <c r="R34" s="69">
        <v>2</v>
      </c>
      <c r="S34" s="69">
        <v>2</v>
      </c>
      <c r="T34" s="69">
        <v>0</v>
      </c>
      <c r="U34" s="27">
        <v>1</v>
      </c>
      <c r="V34" s="70">
        <v>2</v>
      </c>
      <c r="W34" s="69">
        <v>4</v>
      </c>
      <c r="X34" s="69">
        <v>2</v>
      </c>
      <c r="Y34" s="69">
        <v>1</v>
      </c>
      <c r="Z34" s="69">
        <v>1</v>
      </c>
      <c r="AA34" s="69">
        <v>2</v>
      </c>
      <c r="AB34" s="69">
        <v>1</v>
      </c>
      <c r="AC34" s="27">
        <v>3</v>
      </c>
      <c r="AD34" s="69"/>
      <c r="AE34" s="69"/>
    </row>
    <row r="35" spans="1:31" ht="12">
      <c r="A35" s="27">
        <v>112</v>
      </c>
      <c r="B35" s="24">
        <v>40</v>
      </c>
      <c r="C35" s="24">
        <v>4</v>
      </c>
      <c r="D35" s="24">
        <v>80</v>
      </c>
      <c r="E35" s="27">
        <v>40</v>
      </c>
      <c r="F35" s="69">
        <v>7</v>
      </c>
      <c r="G35" s="69">
        <v>4</v>
      </c>
      <c r="H35" s="69">
        <v>2</v>
      </c>
      <c r="I35" s="27">
        <v>22067</v>
      </c>
      <c r="J35" s="69">
        <v>3</v>
      </c>
      <c r="K35" s="69">
        <v>0</v>
      </c>
      <c r="L35" s="69">
        <v>6</v>
      </c>
      <c r="M35" s="69">
        <v>1467405</v>
      </c>
      <c r="N35" s="27">
        <v>0.04453429438543247</v>
      </c>
      <c r="O35" s="69">
        <v>1</v>
      </c>
      <c r="P35" s="69">
        <v>2</v>
      </c>
      <c r="Q35" s="69">
        <v>2</v>
      </c>
      <c r="R35" s="69">
        <v>2</v>
      </c>
      <c r="S35" s="69">
        <v>3</v>
      </c>
      <c r="T35" s="69" t="s">
        <v>118</v>
      </c>
      <c r="U35" s="27" t="s">
        <v>118</v>
      </c>
      <c r="V35" s="69">
        <v>3</v>
      </c>
      <c r="W35" s="69">
        <v>1</v>
      </c>
      <c r="X35" s="69">
        <v>1</v>
      </c>
      <c r="Y35" s="69">
        <v>3</v>
      </c>
      <c r="Z35" s="69">
        <v>2</v>
      </c>
      <c r="AA35" s="69">
        <v>1</v>
      </c>
      <c r="AB35" s="69">
        <v>1</v>
      </c>
      <c r="AC35" s="27">
        <v>2</v>
      </c>
      <c r="AD35" s="69"/>
      <c r="AE35" s="69"/>
    </row>
    <row r="36" spans="1:31" ht="12">
      <c r="A36" s="27">
        <v>118</v>
      </c>
      <c r="B36" s="24">
        <v>75</v>
      </c>
      <c r="C36" s="24">
        <v>11</v>
      </c>
      <c r="D36" s="24">
        <v>250</v>
      </c>
      <c r="E36" s="27">
        <v>50</v>
      </c>
      <c r="F36" s="69">
        <v>7</v>
      </c>
      <c r="G36" s="69">
        <v>5</v>
      </c>
      <c r="H36" s="69">
        <v>5</v>
      </c>
      <c r="I36" s="27">
        <v>1999</v>
      </c>
      <c r="J36" s="69">
        <v>0</v>
      </c>
      <c r="K36" s="69">
        <v>1.5</v>
      </c>
      <c r="L36" s="69">
        <v>6</v>
      </c>
      <c r="M36" s="69">
        <v>317840</v>
      </c>
      <c r="N36" s="27">
        <v>1.07016835016835</v>
      </c>
      <c r="O36" s="69">
        <v>1</v>
      </c>
      <c r="P36" s="69">
        <v>2</v>
      </c>
      <c r="Q36" s="69">
        <v>2</v>
      </c>
      <c r="R36" s="69">
        <v>1</v>
      </c>
      <c r="S36" s="69">
        <v>2</v>
      </c>
      <c r="T36" s="69">
        <v>0</v>
      </c>
      <c r="U36" s="27">
        <v>2</v>
      </c>
      <c r="V36" s="69">
        <v>5</v>
      </c>
      <c r="W36" s="69">
        <v>5</v>
      </c>
      <c r="X36" s="69">
        <v>4</v>
      </c>
      <c r="Y36" s="69">
        <v>3</v>
      </c>
      <c r="Z36" s="69">
        <v>1</v>
      </c>
      <c r="AA36" s="69">
        <v>1</v>
      </c>
      <c r="AB36" s="69">
        <v>2</v>
      </c>
      <c r="AC36" s="27">
        <v>4</v>
      </c>
      <c r="AD36" s="69"/>
      <c r="AE36" s="69"/>
    </row>
    <row r="37" spans="1:31" ht="12">
      <c r="A37" s="27">
        <v>119</v>
      </c>
      <c r="B37" s="24">
        <v>11</v>
      </c>
      <c r="C37" s="24">
        <v>37.5</v>
      </c>
      <c r="D37" s="24">
        <v>15</v>
      </c>
      <c r="E37" s="27">
        <v>37.5</v>
      </c>
      <c r="F37" s="69">
        <v>7</v>
      </c>
      <c r="G37" s="69">
        <v>3</v>
      </c>
      <c r="H37" s="69">
        <v>4</v>
      </c>
      <c r="I37" s="27" t="s">
        <v>118</v>
      </c>
      <c r="J37" s="69">
        <v>1</v>
      </c>
      <c r="K37" s="69">
        <v>0</v>
      </c>
      <c r="L37" s="69">
        <v>3</v>
      </c>
      <c r="M37" s="69">
        <v>2500</v>
      </c>
      <c r="N37" s="27" t="s">
        <v>118</v>
      </c>
      <c r="O37" s="69">
        <v>2</v>
      </c>
      <c r="P37" s="69">
        <v>2</v>
      </c>
      <c r="Q37" s="69">
        <v>2</v>
      </c>
      <c r="R37" s="69">
        <v>1</v>
      </c>
      <c r="S37" s="69">
        <v>2</v>
      </c>
      <c r="T37" s="69">
        <v>1</v>
      </c>
      <c r="U37" s="27">
        <v>2</v>
      </c>
      <c r="V37" s="69">
        <v>5</v>
      </c>
      <c r="W37" s="69">
        <v>5</v>
      </c>
      <c r="X37" s="69">
        <v>5</v>
      </c>
      <c r="Y37" s="69">
        <v>4</v>
      </c>
      <c r="Z37" s="69">
        <v>4</v>
      </c>
      <c r="AA37" s="69">
        <v>1</v>
      </c>
      <c r="AB37" s="69">
        <v>1</v>
      </c>
      <c r="AC37" s="27">
        <v>3</v>
      </c>
      <c r="AD37" s="69"/>
      <c r="AE37" s="69"/>
    </row>
    <row r="38" spans="1:31" ht="12">
      <c r="A38" s="27">
        <v>120</v>
      </c>
      <c r="B38" s="24">
        <v>45</v>
      </c>
      <c r="C38" s="24">
        <v>10</v>
      </c>
      <c r="D38" s="24">
        <v>75</v>
      </c>
      <c r="E38" s="27">
        <v>40</v>
      </c>
      <c r="F38" s="69">
        <v>2</v>
      </c>
      <c r="G38" s="69">
        <v>2</v>
      </c>
      <c r="H38" s="69">
        <v>3</v>
      </c>
      <c r="I38" s="27">
        <v>6805.34765625</v>
      </c>
      <c r="J38" s="69">
        <v>2</v>
      </c>
      <c r="K38" s="69">
        <v>3</v>
      </c>
      <c r="L38" s="69">
        <v>5</v>
      </c>
      <c r="M38" s="69">
        <v>0</v>
      </c>
      <c r="N38" s="27">
        <v>0</v>
      </c>
      <c r="O38" s="69">
        <v>1</v>
      </c>
      <c r="P38" s="69">
        <v>2</v>
      </c>
      <c r="Q38" s="69">
        <v>2</v>
      </c>
      <c r="R38" s="69">
        <v>1</v>
      </c>
      <c r="S38" s="69">
        <v>4</v>
      </c>
      <c r="T38" s="69">
        <v>0</v>
      </c>
      <c r="U38" s="27">
        <v>1</v>
      </c>
      <c r="V38" s="69">
        <v>5</v>
      </c>
      <c r="W38" s="69">
        <v>4</v>
      </c>
      <c r="X38" s="69">
        <v>3</v>
      </c>
      <c r="Y38" s="69">
        <v>3</v>
      </c>
      <c r="Z38" s="69">
        <v>3</v>
      </c>
      <c r="AA38" s="69">
        <v>1</v>
      </c>
      <c r="AB38" s="69">
        <v>1</v>
      </c>
      <c r="AC38" s="27">
        <v>3</v>
      </c>
      <c r="AD38" s="69"/>
      <c r="AE38" s="69"/>
    </row>
    <row r="39" spans="1:31" ht="12">
      <c r="A39" s="27">
        <v>124</v>
      </c>
      <c r="B39" s="24">
        <v>50</v>
      </c>
      <c r="C39" s="24">
        <v>25</v>
      </c>
      <c r="D39" s="24">
        <v>70</v>
      </c>
      <c r="E39" s="27">
        <v>30</v>
      </c>
      <c r="F39" s="69">
        <v>7</v>
      </c>
      <c r="G39" s="69">
        <v>4</v>
      </c>
      <c r="H39" s="69">
        <v>2</v>
      </c>
      <c r="I39" s="27">
        <v>91685</v>
      </c>
      <c r="J39" s="69">
        <v>1</v>
      </c>
      <c r="K39" s="69">
        <v>3</v>
      </c>
      <c r="L39" s="69">
        <v>6</v>
      </c>
      <c r="M39" s="69">
        <v>6045900</v>
      </c>
      <c r="N39" s="27">
        <v>0.5340901060070672</v>
      </c>
      <c r="O39" s="69">
        <v>1</v>
      </c>
      <c r="P39" s="69">
        <v>2</v>
      </c>
      <c r="Q39" s="69">
        <v>2</v>
      </c>
      <c r="R39" s="69">
        <v>1</v>
      </c>
      <c r="S39" s="69">
        <v>3</v>
      </c>
      <c r="T39" s="69">
        <v>5</v>
      </c>
      <c r="U39" s="27">
        <v>2</v>
      </c>
      <c r="V39" s="69">
        <v>2</v>
      </c>
      <c r="W39" s="69">
        <v>3</v>
      </c>
      <c r="X39" s="69">
        <v>2</v>
      </c>
      <c r="Y39" s="69">
        <v>2</v>
      </c>
      <c r="Z39" s="69">
        <v>2</v>
      </c>
      <c r="AA39" s="69">
        <v>3</v>
      </c>
      <c r="AB39" s="69">
        <v>1</v>
      </c>
      <c r="AC39" s="27">
        <v>2</v>
      </c>
      <c r="AD39" s="69"/>
      <c r="AE39" s="69"/>
    </row>
    <row r="40" spans="1:31" ht="12">
      <c r="A40" s="27">
        <v>129</v>
      </c>
      <c r="B40" s="24">
        <v>10</v>
      </c>
      <c r="C40" s="24">
        <v>10</v>
      </c>
      <c r="D40" s="24">
        <v>65</v>
      </c>
      <c r="E40" s="27">
        <v>65</v>
      </c>
      <c r="F40" s="69">
        <v>4</v>
      </c>
      <c r="G40" s="69">
        <v>3</v>
      </c>
      <c r="H40" s="69">
        <v>3</v>
      </c>
      <c r="I40" s="27" t="s">
        <v>118</v>
      </c>
      <c r="J40" s="69">
        <v>0</v>
      </c>
      <c r="K40" s="69">
        <v>0</v>
      </c>
      <c r="L40" s="69">
        <v>3</v>
      </c>
      <c r="M40" s="69">
        <v>0</v>
      </c>
      <c r="N40" s="27">
        <v>0</v>
      </c>
      <c r="O40" s="69">
        <v>2</v>
      </c>
      <c r="P40" s="69">
        <v>1</v>
      </c>
      <c r="Q40" s="69">
        <v>2</v>
      </c>
      <c r="R40" s="69">
        <v>1</v>
      </c>
      <c r="S40" s="69">
        <v>1</v>
      </c>
      <c r="T40" s="69">
        <v>0</v>
      </c>
      <c r="U40" s="27">
        <v>2</v>
      </c>
      <c r="V40" s="69">
        <v>2</v>
      </c>
      <c r="W40" s="69">
        <v>3</v>
      </c>
      <c r="X40" s="69">
        <v>1</v>
      </c>
      <c r="Y40" s="69">
        <v>5</v>
      </c>
      <c r="Z40" s="69">
        <v>1</v>
      </c>
      <c r="AA40" s="69">
        <v>1</v>
      </c>
      <c r="AB40" s="69">
        <v>2</v>
      </c>
      <c r="AC40" s="27">
        <v>1</v>
      </c>
      <c r="AD40" s="69"/>
      <c r="AE40" s="69"/>
    </row>
    <row r="41" spans="1:31" ht="12">
      <c r="A41" s="27">
        <v>132</v>
      </c>
      <c r="B41" s="24">
        <v>40</v>
      </c>
      <c r="C41" s="24">
        <v>30</v>
      </c>
      <c r="D41" s="24">
        <v>200</v>
      </c>
      <c r="E41" s="27">
        <v>150</v>
      </c>
      <c r="F41" s="69">
        <v>4</v>
      </c>
      <c r="G41" s="69">
        <v>3</v>
      </c>
      <c r="H41" s="69">
        <v>3</v>
      </c>
      <c r="I41" s="27">
        <v>7188</v>
      </c>
      <c r="J41" s="69">
        <v>1</v>
      </c>
      <c r="K41" s="69">
        <v>0</v>
      </c>
      <c r="L41" s="69">
        <v>5</v>
      </c>
      <c r="M41" s="69">
        <v>324226</v>
      </c>
      <c r="N41" s="27" t="s">
        <v>118</v>
      </c>
      <c r="O41" s="69">
        <v>2</v>
      </c>
      <c r="P41" s="69">
        <v>2</v>
      </c>
      <c r="Q41" s="69">
        <v>2</v>
      </c>
      <c r="R41" s="69">
        <v>1</v>
      </c>
      <c r="S41" s="69">
        <v>3</v>
      </c>
      <c r="T41" s="69">
        <v>0</v>
      </c>
      <c r="U41" s="27">
        <v>2</v>
      </c>
      <c r="V41" s="69">
        <v>3</v>
      </c>
      <c r="W41" s="69">
        <v>4</v>
      </c>
      <c r="X41" s="69">
        <v>3</v>
      </c>
      <c r="Y41" s="69">
        <v>5</v>
      </c>
      <c r="Z41" s="69">
        <v>3</v>
      </c>
      <c r="AA41" s="69">
        <v>3</v>
      </c>
      <c r="AB41" s="69">
        <v>2</v>
      </c>
      <c r="AC41" s="27">
        <v>3</v>
      </c>
      <c r="AD41" s="69"/>
      <c r="AE41" s="69"/>
    </row>
    <row r="42" spans="1:31" ht="12">
      <c r="A42" s="27">
        <v>138</v>
      </c>
      <c r="B42" s="24">
        <v>25</v>
      </c>
      <c r="C42" s="24">
        <v>22</v>
      </c>
      <c r="D42" s="24">
        <v>30</v>
      </c>
      <c r="E42" s="27">
        <v>25</v>
      </c>
      <c r="F42" s="69">
        <v>7</v>
      </c>
      <c r="G42" s="69">
        <v>2</v>
      </c>
      <c r="H42" s="69">
        <v>3</v>
      </c>
      <c r="I42" s="27">
        <v>1852.899658203125</v>
      </c>
      <c r="J42" s="69">
        <v>0</v>
      </c>
      <c r="K42" s="69">
        <v>2</v>
      </c>
      <c r="L42" s="69">
        <v>5</v>
      </c>
      <c r="M42" s="69">
        <v>2577450</v>
      </c>
      <c r="N42" s="27">
        <v>3.9170976504911987</v>
      </c>
      <c r="O42" s="69">
        <v>1</v>
      </c>
      <c r="P42" s="69">
        <v>1</v>
      </c>
      <c r="Q42" s="69">
        <v>2</v>
      </c>
      <c r="R42" s="69">
        <v>1</v>
      </c>
      <c r="S42" s="69">
        <v>4</v>
      </c>
      <c r="T42" s="69">
        <v>5</v>
      </c>
      <c r="U42" s="27">
        <v>1</v>
      </c>
      <c r="V42" s="69">
        <v>2</v>
      </c>
      <c r="W42" s="69">
        <v>3</v>
      </c>
      <c r="X42" s="69">
        <v>3</v>
      </c>
      <c r="Y42" s="69">
        <v>3</v>
      </c>
      <c r="Z42" s="69">
        <v>2</v>
      </c>
      <c r="AA42" s="69">
        <v>1</v>
      </c>
      <c r="AB42" s="69">
        <v>1</v>
      </c>
      <c r="AC42" s="27">
        <v>2</v>
      </c>
      <c r="AD42" s="69"/>
      <c r="AE42" s="69"/>
    </row>
    <row r="43" spans="1:31" ht="12">
      <c r="A43" s="27">
        <v>139</v>
      </c>
      <c r="B43" s="24">
        <v>35</v>
      </c>
      <c r="C43" s="24">
        <v>35</v>
      </c>
      <c r="D43" s="24">
        <v>45</v>
      </c>
      <c r="E43" s="27">
        <v>23</v>
      </c>
      <c r="F43" s="69">
        <v>2</v>
      </c>
      <c r="G43" s="69">
        <v>2</v>
      </c>
      <c r="H43" s="69">
        <v>1</v>
      </c>
      <c r="I43" s="27">
        <v>15110</v>
      </c>
      <c r="J43" s="69">
        <v>0</v>
      </c>
      <c r="K43" s="69">
        <v>0</v>
      </c>
      <c r="L43" s="69">
        <v>5</v>
      </c>
      <c r="M43" s="69">
        <v>737197</v>
      </c>
      <c r="N43" s="27">
        <v>0.06205361952861953</v>
      </c>
      <c r="O43" s="69">
        <v>1</v>
      </c>
      <c r="P43" s="69">
        <v>2</v>
      </c>
      <c r="Q43" s="69">
        <v>2</v>
      </c>
      <c r="R43" s="69">
        <v>2</v>
      </c>
      <c r="S43" s="69">
        <v>0</v>
      </c>
      <c r="T43" s="70">
        <v>0</v>
      </c>
      <c r="U43" s="27">
        <v>1</v>
      </c>
      <c r="V43" s="70">
        <v>3</v>
      </c>
      <c r="W43" s="69">
        <v>1</v>
      </c>
      <c r="X43" s="69">
        <v>1</v>
      </c>
      <c r="Y43" s="69">
        <v>3</v>
      </c>
      <c r="Z43" s="69">
        <v>1</v>
      </c>
      <c r="AA43" s="69">
        <v>1</v>
      </c>
      <c r="AB43" s="69">
        <v>1</v>
      </c>
      <c r="AC43" s="27">
        <v>1</v>
      </c>
      <c r="AD43" s="69"/>
      <c r="AE43" s="69"/>
    </row>
    <row r="44" spans="1:31" ht="12">
      <c r="A44" s="27">
        <v>144</v>
      </c>
      <c r="B44" s="24">
        <v>6</v>
      </c>
      <c r="C44" s="24">
        <v>1</v>
      </c>
      <c r="D44" s="24">
        <v>15</v>
      </c>
      <c r="E44" s="27">
        <v>3</v>
      </c>
      <c r="F44" s="69">
        <v>2</v>
      </c>
      <c r="G44" s="69">
        <v>2</v>
      </c>
      <c r="H44" s="69">
        <v>1</v>
      </c>
      <c r="I44" s="27">
        <v>155.59698486328125</v>
      </c>
      <c r="J44" s="69">
        <v>0</v>
      </c>
      <c r="K44" s="69">
        <v>0</v>
      </c>
      <c r="L44" s="69">
        <v>4</v>
      </c>
      <c r="M44" s="69">
        <v>0</v>
      </c>
      <c r="N44" s="27">
        <v>0</v>
      </c>
      <c r="O44" s="69">
        <v>2</v>
      </c>
      <c r="P44" s="69">
        <v>2</v>
      </c>
      <c r="Q44" s="69">
        <v>2</v>
      </c>
      <c r="R44" s="69" t="s">
        <v>118</v>
      </c>
      <c r="S44" s="69">
        <v>1</v>
      </c>
      <c r="T44" s="69" t="s">
        <v>118</v>
      </c>
      <c r="U44" s="27">
        <v>2</v>
      </c>
      <c r="V44" s="69">
        <v>2</v>
      </c>
      <c r="W44" s="69">
        <v>3</v>
      </c>
      <c r="X44" s="69">
        <v>1</v>
      </c>
      <c r="Y44" s="69">
        <v>1</v>
      </c>
      <c r="Z44" s="69">
        <v>3</v>
      </c>
      <c r="AA44" s="69">
        <v>1</v>
      </c>
      <c r="AB44" s="69">
        <v>1</v>
      </c>
      <c r="AC44" s="27">
        <v>2</v>
      </c>
      <c r="AD44" s="69"/>
      <c r="AE44" s="69"/>
    </row>
    <row r="45" spans="1:31" ht="12">
      <c r="A45" s="27">
        <v>145</v>
      </c>
      <c r="B45" s="24">
        <v>50</v>
      </c>
      <c r="C45" s="24">
        <v>25</v>
      </c>
      <c r="D45" s="24">
        <v>50</v>
      </c>
      <c r="E45" s="27">
        <v>37.5</v>
      </c>
      <c r="F45" s="69">
        <v>4</v>
      </c>
      <c r="G45" s="69">
        <v>3</v>
      </c>
      <c r="H45" s="69">
        <v>4</v>
      </c>
      <c r="I45" s="27">
        <v>10506</v>
      </c>
      <c r="J45" s="69">
        <v>0</v>
      </c>
      <c r="K45" s="69">
        <v>1</v>
      </c>
      <c r="L45" s="69">
        <v>5</v>
      </c>
      <c r="M45" s="69">
        <v>1062000</v>
      </c>
      <c r="N45" s="27">
        <v>0.11581243184296619</v>
      </c>
      <c r="O45" s="69">
        <v>1</v>
      </c>
      <c r="P45" s="69">
        <v>2</v>
      </c>
      <c r="Q45" s="69">
        <v>2</v>
      </c>
      <c r="R45" s="69">
        <v>1</v>
      </c>
      <c r="S45" s="69">
        <v>5</v>
      </c>
      <c r="T45" s="69">
        <v>5</v>
      </c>
      <c r="U45" s="27">
        <v>2</v>
      </c>
      <c r="V45" s="69">
        <v>3</v>
      </c>
      <c r="W45" s="69">
        <v>4</v>
      </c>
      <c r="X45" s="69">
        <v>1</v>
      </c>
      <c r="Y45" s="69">
        <v>3</v>
      </c>
      <c r="Z45" s="69">
        <v>3</v>
      </c>
      <c r="AA45" s="69">
        <v>1</v>
      </c>
      <c r="AB45" s="69">
        <v>1</v>
      </c>
      <c r="AC45" s="27">
        <v>4</v>
      </c>
      <c r="AD45" s="69"/>
      <c r="AE45" s="69"/>
    </row>
    <row r="46" spans="1:31" ht="12">
      <c r="A46" s="27">
        <v>147</v>
      </c>
      <c r="B46" s="24">
        <v>75</v>
      </c>
      <c r="C46" s="24">
        <v>75</v>
      </c>
      <c r="D46" s="24">
        <v>200</v>
      </c>
      <c r="E46" s="27">
        <v>50</v>
      </c>
      <c r="F46" s="69">
        <v>7</v>
      </c>
      <c r="G46" s="69">
        <v>4</v>
      </c>
      <c r="H46" s="69">
        <v>5</v>
      </c>
      <c r="I46" s="27">
        <v>3160.599365234375</v>
      </c>
      <c r="J46" s="69">
        <v>0</v>
      </c>
      <c r="K46" s="69">
        <v>2</v>
      </c>
      <c r="L46" s="69">
        <v>5</v>
      </c>
      <c r="M46" s="69">
        <v>231500</v>
      </c>
      <c r="N46" s="27">
        <v>0.03783916293645642</v>
      </c>
      <c r="O46" s="69">
        <v>1</v>
      </c>
      <c r="P46" s="69">
        <v>2</v>
      </c>
      <c r="Q46" s="69">
        <v>2</v>
      </c>
      <c r="R46" s="69">
        <v>1</v>
      </c>
      <c r="S46" s="69">
        <v>1</v>
      </c>
      <c r="T46" s="69">
        <v>2</v>
      </c>
      <c r="U46" s="27">
        <v>2</v>
      </c>
      <c r="V46" s="69">
        <v>3</v>
      </c>
      <c r="W46" s="69">
        <v>5</v>
      </c>
      <c r="X46" s="69">
        <v>1</v>
      </c>
      <c r="Y46" s="69">
        <v>4</v>
      </c>
      <c r="Z46" s="69">
        <v>4</v>
      </c>
      <c r="AA46" s="69">
        <v>2</v>
      </c>
      <c r="AB46" s="69">
        <v>1</v>
      </c>
      <c r="AC46" s="27">
        <v>2</v>
      </c>
      <c r="AD46" s="69"/>
      <c r="AE46" s="69"/>
    </row>
    <row r="47" spans="1:31" ht="12">
      <c r="A47" s="27">
        <v>148</v>
      </c>
      <c r="B47" s="24">
        <v>12</v>
      </c>
      <c r="C47" s="24">
        <v>1</v>
      </c>
      <c r="D47" s="24">
        <v>60</v>
      </c>
      <c r="E47" s="27">
        <v>0</v>
      </c>
      <c r="F47" s="69">
        <v>2</v>
      </c>
      <c r="G47" s="69">
        <v>2</v>
      </c>
      <c r="H47" s="69">
        <v>2</v>
      </c>
      <c r="I47" s="27">
        <v>1288.028564453125</v>
      </c>
      <c r="J47" s="69">
        <v>0</v>
      </c>
      <c r="K47" s="69">
        <v>0</v>
      </c>
      <c r="L47" s="69">
        <v>4</v>
      </c>
      <c r="M47" s="69">
        <v>121602</v>
      </c>
      <c r="N47" s="27">
        <v>0.04866864545181063</v>
      </c>
      <c r="O47" s="69">
        <v>2</v>
      </c>
      <c r="P47" s="69">
        <v>2</v>
      </c>
      <c r="Q47" s="69">
        <v>2</v>
      </c>
      <c r="R47" s="69">
        <v>2</v>
      </c>
      <c r="S47" s="69">
        <v>0</v>
      </c>
      <c r="T47" s="69">
        <v>0</v>
      </c>
      <c r="U47" s="27">
        <v>1</v>
      </c>
      <c r="V47" s="69">
        <v>1</v>
      </c>
      <c r="W47" s="69">
        <v>3</v>
      </c>
      <c r="X47" s="69">
        <v>1</v>
      </c>
      <c r="Y47" s="69">
        <v>1</v>
      </c>
      <c r="Z47" s="69">
        <v>3</v>
      </c>
      <c r="AA47" s="69">
        <v>1</v>
      </c>
      <c r="AB47" s="69">
        <v>1</v>
      </c>
      <c r="AC47" s="27">
        <v>2</v>
      </c>
      <c r="AD47" s="69"/>
      <c r="AE47" s="69"/>
    </row>
    <row r="48" spans="1:31" ht="12">
      <c r="A48" s="27">
        <v>150</v>
      </c>
      <c r="B48" s="24">
        <v>18</v>
      </c>
      <c r="C48" s="24">
        <v>18</v>
      </c>
      <c r="D48" s="24">
        <v>30</v>
      </c>
      <c r="E48" s="27">
        <v>30</v>
      </c>
      <c r="F48" s="69">
        <v>3</v>
      </c>
      <c r="G48" s="69">
        <v>2</v>
      </c>
      <c r="H48" s="69">
        <v>2</v>
      </c>
      <c r="I48" s="27">
        <v>1100</v>
      </c>
      <c r="J48" s="69">
        <v>1</v>
      </c>
      <c r="K48" s="69">
        <v>1</v>
      </c>
      <c r="L48" s="69">
        <v>4</v>
      </c>
      <c r="M48" s="69">
        <v>960000</v>
      </c>
      <c r="N48" s="27" t="s">
        <v>118</v>
      </c>
      <c r="O48" s="69">
        <v>1</v>
      </c>
      <c r="P48" s="69">
        <v>2</v>
      </c>
      <c r="Q48" s="69">
        <v>2</v>
      </c>
      <c r="R48" s="69">
        <v>1</v>
      </c>
      <c r="S48" s="69">
        <v>2</v>
      </c>
      <c r="T48" s="69">
        <v>2</v>
      </c>
      <c r="U48" s="27">
        <v>1</v>
      </c>
      <c r="V48" s="69">
        <v>2</v>
      </c>
      <c r="W48" s="69">
        <v>3</v>
      </c>
      <c r="X48" s="69">
        <v>1</v>
      </c>
      <c r="Y48" s="69">
        <v>3</v>
      </c>
      <c r="Z48" s="69">
        <v>2</v>
      </c>
      <c r="AA48" s="69">
        <v>1</v>
      </c>
      <c r="AB48" s="69">
        <v>1</v>
      </c>
      <c r="AC48" s="27">
        <v>3</v>
      </c>
      <c r="AD48" s="69"/>
      <c r="AE48" s="69"/>
    </row>
    <row r="49" spans="1:31" ht="12">
      <c r="A49" s="27">
        <v>154</v>
      </c>
      <c r="B49" s="24">
        <v>4.5</v>
      </c>
      <c r="C49" s="24">
        <v>4.5</v>
      </c>
      <c r="D49" s="24">
        <v>10</v>
      </c>
      <c r="E49" s="27">
        <v>10</v>
      </c>
      <c r="F49" s="69">
        <v>2</v>
      </c>
      <c r="G49" s="69">
        <v>2</v>
      </c>
      <c r="H49" s="69">
        <v>2</v>
      </c>
      <c r="I49" s="27" t="s">
        <v>118</v>
      </c>
      <c r="J49" s="69">
        <v>0</v>
      </c>
      <c r="K49" s="69">
        <v>0</v>
      </c>
      <c r="L49" s="69">
        <v>1</v>
      </c>
      <c r="M49" s="69">
        <v>0</v>
      </c>
      <c r="N49" s="27">
        <v>0</v>
      </c>
      <c r="O49" s="70">
        <v>1</v>
      </c>
      <c r="P49" s="69">
        <v>2</v>
      </c>
      <c r="Q49" s="69">
        <v>2</v>
      </c>
      <c r="R49" s="69">
        <v>2</v>
      </c>
      <c r="S49" s="69">
        <v>1</v>
      </c>
      <c r="T49" s="69">
        <v>2</v>
      </c>
      <c r="U49" s="27">
        <v>2</v>
      </c>
      <c r="V49" s="69">
        <v>2</v>
      </c>
      <c r="W49" s="69">
        <v>1</v>
      </c>
      <c r="X49" s="69">
        <v>1</v>
      </c>
      <c r="Y49" s="69">
        <v>1</v>
      </c>
      <c r="Z49" s="69">
        <v>1</v>
      </c>
      <c r="AA49" s="69">
        <v>1</v>
      </c>
      <c r="AB49" s="69">
        <v>1</v>
      </c>
      <c r="AC49" s="27">
        <v>2</v>
      </c>
      <c r="AD49" s="69"/>
      <c r="AE49" s="69"/>
    </row>
    <row r="50" spans="1:31" ht="12">
      <c r="A50" s="27">
        <v>159</v>
      </c>
      <c r="B50" s="24">
        <v>30</v>
      </c>
      <c r="C50" s="24">
        <v>25</v>
      </c>
      <c r="D50" s="24">
        <v>125</v>
      </c>
      <c r="E50" s="27">
        <v>100</v>
      </c>
      <c r="F50" s="69">
        <v>3</v>
      </c>
      <c r="G50" s="69">
        <v>2</v>
      </c>
      <c r="H50" s="69">
        <v>2</v>
      </c>
      <c r="I50" s="27">
        <v>5846.900000000001</v>
      </c>
      <c r="J50" s="69">
        <v>0</v>
      </c>
      <c r="K50" s="69" t="s">
        <v>118</v>
      </c>
      <c r="L50" s="69">
        <v>5</v>
      </c>
      <c r="M50" s="69">
        <v>190000</v>
      </c>
      <c r="N50" s="27">
        <v>0.19211324570273003</v>
      </c>
      <c r="O50" s="69">
        <v>1</v>
      </c>
      <c r="P50" s="69">
        <v>1</v>
      </c>
      <c r="Q50" s="69">
        <v>1</v>
      </c>
      <c r="R50" s="69">
        <v>1</v>
      </c>
      <c r="S50" s="69">
        <v>0</v>
      </c>
      <c r="T50" s="69">
        <v>0</v>
      </c>
      <c r="U50" s="27">
        <v>1</v>
      </c>
      <c r="V50" s="69">
        <v>2</v>
      </c>
      <c r="W50" s="69">
        <v>1</v>
      </c>
      <c r="X50" s="69">
        <v>1</v>
      </c>
      <c r="Y50" s="69">
        <v>3</v>
      </c>
      <c r="Z50" s="69">
        <v>3</v>
      </c>
      <c r="AA50" s="69">
        <v>1</v>
      </c>
      <c r="AB50" s="69">
        <v>1</v>
      </c>
      <c r="AC50" s="27">
        <v>5</v>
      </c>
      <c r="AD50" s="69"/>
      <c r="AE50" s="69"/>
    </row>
    <row r="51" spans="1:31" ht="12">
      <c r="A51" s="27">
        <v>163</v>
      </c>
      <c r="B51" s="24">
        <v>11</v>
      </c>
      <c r="C51" s="25">
        <v>11</v>
      </c>
      <c r="D51" s="24">
        <v>12</v>
      </c>
      <c r="E51" s="27">
        <v>12</v>
      </c>
      <c r="F51" s="69">
        <v>5</v>
      </c>
      <c r="G51" s="69">
        <v>2</v>
      </c>
      <c r="H51" s="69">
        <v>2</v>
      </c>
      <c r="I51" s="27">
        <v>2004.136474609375</v>
      </c>
      <c r="J51" s="69">
        <v>0</v>
      </c>
      <c r="K51" s="69">
        <v>0</v>
      </c>
      <c r="L51" s="69">
        <v>3</v>
      </c>
      <c r="M51" s="69">
        <v>5750</v>
      </c>
      <c r="N51" s="27">
        <v>0.003873514983155033</v>
      </c>
      <c r="O51" s="69">
        <v>2</v>
      </c>
      <c r="P51" s="69">
        <v>2</v>
      </c>
      <c r="Q51" s="69">
        <v>2</v>
      </c>
      <c r="R51" s="69">
        <v>1</v>
      </c>
      <c r="S51" s="69">
        <v>0</v>
      </c>
      <c r="T51" s="69">
        <v>2</v>
      </c>
      <c r="U51" s="27">
        <v>2</v>
      </c>
      <c r="V51" s="69">
        <v>3</v>
      </c>
      <c r="W51" s="69">
        <v>3</v>
      </c>
      <c r="X51" s="69">
        <v>3</v>
      </c>
      <c r="Y51" s="69">
        <v>3</v>
      </c>
      <c r="Z51" s="69">
        <v>2</v>
      </c>
      <c r="AA51" s="69">
        <v>3</v>
      </c>
      <c r="AB51" s="69">
        <v>1</v>
      </c>
      <c r="AC51" s="27">
        <v>3</v>
      </c>
      <c r="AD51" s="69"/>
      <c r="AE51" s="69"/>
    </row>
    <row r="52" spans="1:31" ht="12">
      <c r="A52" s="27">
        <v>165</v>
      </c>
      <c r="B52" s="24" t="s">
        <v>118</v>
      </c>
      <c r="C52" s="24">
        <v>50</v>
      </c>
      <c r="D52" s="24">
        <v>100</v>
      </c>
      <c r="E52" s="27">
        <v>70</v>
      </c>
      <c r="F52" s="69">
        <v>3</v>
      </c>
      <c r="G52" s="69">
        <v>3</v>
      </c>
      <c r="H52" s="69">
        <v>4</v>
      </c>
      <c r="I52" s="27">
        <v>1891.8</v>
      </c>
      <c r="J52" s="69">
        <v>0</v>
      </c>
      <c r="K52" s="69">
        <v>0</v>
      </c>
      <c r="L52" s="69">
        <v>4</v>
      </c>
      <c r="M52" s="69">
        <v>920902</v>
      </c>
      <c r="N52" s="27">
        <v>0.7911529209621992</v>
      </c>
      <c r="O52" s="70">
        <v>2</v>
      </c>
      <c r="P52" s="69">
        <v>2</v>
      </c>
      <c r="Q52" s="69">
        <v>2</v>
      </c>
      <c r="R52" s="69">
        <v>2</v>
      </c>
      <c r="S52" s="69">
        <v>3</v>
      </c>
      <c r="T52" s="69">
        <v>0</v>
      </c>
      <c r="U52" s="27">
        <v>1</v>
      </c>
      <c r="V52" s="69">
        <v>2</v>
      </c>
      <c r="W52" s="69">
        <v>1</v>
      </c>
      <c r="X52" s="69">
        <v>1</v>
      </c>
      <c r="Y52" s="69">
        <v>5</v>
      </c>
      <c r="Z52" s="69">
        <v>4</v>
      </c>
      <c r="AA52" s="69">
        <v>4</v>
      </c>
      <c r="AB52" s="69">
        <v>1</v>
      </c>
      <c r="AC52" s="27">
        <v>4</v>
      </c>
      <c r="AD52" s="69"/>
      <c r="AE52" s="69"/>
    </row>
    <row r="53" spans="1:31" ht="12">
      <c r="A53" s="27">
        <v>168</v>
      </c>
      <c r="B53" s="24">
        <v>7</v>
      </c>
      <c r="C53" s="24">
        <v>7</v>
      </c>
      <c r="D53" s="24">
        <v>14</v>
      </c>
      <c r="E53" s="27">
        <v>12</v>
      </c>
      <c r="F53" s="69">
        <v>6</v>
      </c>
      <c r="G53" s="69">
        <v>4</v>
      </c>
      <c r="H53" s="69">
        <v>2</v>
      </c>
      <c r="I53" s="27">
        <v>1080.1035614013672</v>
      </c>
      <c r="J53" s="69">
        <v>0</v>
      </c>
      <c r="K53" s="69" t="s">
        <v>118</v>
      </c>
      <c r="L53" s="69">
        <v>4</v>
      </c>
      <c r="M53" s="69">
        <v>166742</v>
      </c>
      <c r="N53" s="27">
        <v>3.1348462245937148</v>
      </c>
      <c r="O53" s="69">
        <v>2</v>
      </c>
      <c r="P53" s="69">
        <v>2</v>
      </c>
      <c r="Q53" s="69">
        <v>2</v>
      </c>
      <c r="R53" s="69">
        <v>1</v>
      </c>
      <c r="S53" s="69">
        <v>0</v>
      </c>
      <c r="T53" s="69">
        <v>0</v>
      </c>
      <c r="U53" s="27">
        <v>2</v>
      </c>
      <c r="V53" s="69">
        <v>1</v>
      </c>
      <c r="W53" s="69">
        <v>1</v>
      </c>
      <c r="X53" s="69">
        <v>1</v>
      </c>
      <c r="Y53" s="69">
        <v>2</v>
      </c>
      <c r="Z53" s="69">
        <v>2</v>
      </c>
      <c r="AA53" s="69">
        <v>1</v>
      </c>
      <c r="AB53" s="69">
        <v>1</v>
      </c>
      <c r="AC53" s="27">
        <v>4</v>
      </c>
      <c r="AD53" s="69"/>
      <c r="AE53" s="69"/>
    </row>
    <row r="54" spans="1:31" ht="12">
      <c r="A54" s="27">
        <v>169</v>
      </c>
      <c r="B54" s="24">
        <v>30</v>
      </c>
      <c r="C54" s="24">
        <v>30</v>
      </c>
      <c r="D54" s="24">
        <v>50</v>
      </c>
      <c r="E54" s="27">
        <v>50</v>
      </c>
      <c r="F54" s="69">
        <v>3</v>
      </c>
      <c r="G54" s="69">
        <v>3</v>
      </c>
      <c r="H54" s="69">
        <v>3</v>
      </c>
      <c r="I54" s="27">
        <v>6359.900000000001</v>
      </c>
      <c r="J54" s="69" t="s">
        <v>118</v>
      </c>
      <c r="K54" s="69">
        <v>0</v>
      </c>
      <c r="L54" s="69">
        <v>3</v>
      </c>
      <c r="M54" s="69">
        <v>565000</v>
      </c>
      <c r="N54" s="27" t="s">
        <v>118</v>
      </c>
      <c r="O54" s="69">
        <v>2</v>
      </c>
      <c r="P54" s="69">
        <v>2</v>
      </c>
      <c r="Q54" s="70">
        <v>2</v>
      </c>
      <c r="R54" s="69">
        <v>1</v>
      </c>
      <c r="S54" s="69">
        <v>1</v>
      </c>
      <c r="T54" s="69">
        <v>0</v>
      </c>
      <c r="U54" s="27">
        <v>2</v>
      </c>
      <c r="V54" s="69">
        <v>2</v>
      </c>
      <c r="W54" s="69">
        <v>4</v>
      </c>
      <c r="X54" s="69">
        <v>1</v>
      </c>
      <c r="Y54" s="69">
        <v>3</v>
      </c>
      <c r="Z54" s="69">
        <v>1</v>
      </c>
      <c r="AA54" s="69">
        <v>1</v>
      </c>
      <c r="AB54" s="69">
        <v>1</v>
      </c>
      <c r="AC54" s="27">
        <v>1</v>
      </c>
      <c r="AD54" s="69"/>
      <c r="AE54" s="69"/>
    </row>
    <row r="55" spans="1:31" ht="12">
      <c r="A55" s="27">
        <v>170</v>
      </c>
      <c r="B55" s="24">
        <v>50</v>
      </c>
      <c r="C55" s="24">
        <v>12.5</v>
      </c>
      <c r="D55" s="24">
        <v>125</v>
      </c>
      <c r="E55" s="27">
        <v>21</v>
      </c>
      <c r="F55" s="69">
        <v>7</v>
      </c>
      <c r="G55" s="69">
        <v>4</v>
      </c>
      <c r="H55" s="69">
        <v>2</v>
      </c>
      <c r="I55" s="27" t="s">
        <v>118</v>
      </c>
      <c r="J55" s="69">
        <v>0</v>
      </c>
      <c r="K55" s="69">
        <v>3.5</v>
      </c>
      <c r="L55" s="69">
        <v>5</v>
      </c>
      <c r="M55" s="69">
        <v>648650</v>
      </c>
      <c r="N55" s="27" t="s">
        <v>118</v>
      </c>
      <c r="O55" s="69" t="s">
        <v>118</v>
      </c>
      <c r="P55" s="69">
        <v>2</v>
      </c>
      <c r="Q55" s="69">
        <v>2</v>
      </c>
      <c r="R55" s="69">
        <v>1</v>
      </c>
      <c r="S55" s="69">
        <v>1</v>
      </c>
      <c r="T55" s="69">
        <v>0</v>
      </c>
      <c r="U55" s="27">
        <v>1</v>
      </c>
      <c r="V55" s="69">
        <v>5</v>
      </c>
      <c r="W55" s="69">
        <v>4</v>
      </c>
      <c r="X55" s="69">
        <v>1</v>
      </c>
      <c r="Y55" s="69">
        <v>1</v>
      </c>
      <c r="Z55" s="69">
        <v>5</v>
      </c>
      <c r="AA55" s="69">
        <v>1</v>
      </c>
      <c r="AB55" s="69">
        <v>1</v>
      </c>
      <c r="AC55" s="27">
        <v>6</v>
      </c>
      <c r="AD55" s="69"/>
      <c r="AE55" s="69"/>
    </row>
    <row r="56" spans="1:31" ht="12">
      <c r="A56" s="27">
        <v>172</v>
      </c>
      <c r="B56" s="24">
        <v>40</v>
      </c>
      <c r="C56" s="24">
        <v>10</v>
      </c>
      <c r="D56" s="24">
        <v>60</v>
      </c>
      <c r="E56" s="27">
        <v>10</v>
      </c>
      <c r="F56" s="69">
        <v>5</v>
      </c>
      <c r="G56" s="69">
        <v>3</v>
      </c>
      <c r="H56" s="69">
        <v>3</v>
      </c>
      <c r="I56" s="27">
        <v>5319.799560546875</v>
      </c>
      <c r="J56" s="69">
        <v>0</v>
      </c>
      <c r="K56" s="69">
        <v>0</v>
      </c>
      <c r="L56" s="69">
        <v>5</v>
      </c>
      <c r="M56" s="69">
        <v>631778</v>
      </c>
      <c r="N56" s="27">
        <v>0.16660812370371214</v>
      </c>
      <c r="O56" s="69">
        <v>1</v>
      </c>
      <c r="P56" s="69">
        <v>2</v>
      </c>
      <c r="Q56" s="70">
        <v>1</v>
      </c>
      <c r="R56" s="69">
        <v>1</v>
      </c>
      <c r="S56" s="70">
        <v>2</v>
      </c>
      <c r="T56" s="69">
        <v>1</v>
      </c>
      <c r="U56" s="27">
        <v>1</v>
      </c>
      <c r="V56" s="69">
        <v>3</v>
      </c>
      <c r="W56" s="69">
        <v>1</v>
      </c>
      <c r="X56" s="69">
        <v>2</v>
      </c>
      <c r="Y56" s="69">
        <v>1</v>
      </c>
      <c r="Z56" s="69">
        <v>4</v>
      </c>
      <c r="AA56" s="69">
        <v>3</v>
      </c>
      <c r="AB56" s="69">
        <v>1</v>
      </c>
      <c r="AC56" s="27">
        <v>3</v>
      </c>
      <c r="AD56" s="69"/>
      <c r="AE56" s="69"/>
    </row>
    <row r="57" spans="1:31" ht="12">
      <c r="A57" s="27">
        <v>179</v>
      </c>
      <c r="B57" s="24">
        <v>50</v>
      </c>
      <c r="C57" s="24">
        <v>42</v>
      </c>
      <c r="D57" s="24">
        <v>50</v>
      </c>
      <c r="E57" s="27">
        <v>25</v>
      </c>
      <c r="F57" s="69">
        <v>3</v>
      </c>
      <c r="G57" s="69">
        <v>2</v>
      </c>
      <c r="H57" s="69">
        <v>4</v>
      </c>
      <c r="I57" s="27">
        <v>2440.28759765625</v>
      </c>
      <c r="J57" s="69">
        <v>3</v>
      </c>
      <c r="K57" s="69">
        <v>1</v>
      </c>
      <c r="L57" s="69">
        <v>5</v>
      </c>
      <c r="M57" s="69">
        <v>1695665</v>
      </c>
      <c r="N57" s="27">
        <v>1.1349225738546154</v>
      </c>
      <c r="O57" s="69" t="s">
        <v>118</v>
      </c>
      <c r="P57" s="69">
        <v>2</v>
      </c>
      <c r="Q57" s="69" t="s">
        <v>118</v>
      </c>
      <c r="R57" s="69">
        <v>1</v>
      </c>
      <c r="S57" s="69">
        <v>0</v>
      </c>
      <c r="T57" s="69">
        <v>4</v>
      </c>
      <c r="U57" s="27">
        <v>2</v>
      </c>
      <c r="V57" s="69">
        <v>5</v>
      </c>
      <c r="W57" s="69">
        <v>1</v>
      </c>
      <c r="X57" s="69">
        <v>1</v>
      </c>
      <c r="Y57" s="69">
        <v>1</v>
      </c>
      <c r="Z57" s="69">
        <v>2</v>
      </c>
      <c r="AA57" s="69">
        <v>1</v>
      </c>
      <c r="AB57" s="69">
        <v>2</v>
      </c>
      <c r="AC57" s="27">
        <v>2</v>
      </c>
      <c r="AD57" s="69"/>
      <c r="AE57" s="69"/>
    </row>
    <row r="58" spans="1:31" ht="12">
      <c r="A58" s="27">
        <v>182</v>
      </c>
      <c r="B58" s="24">
        <v>35</v>
      </c>
      <c r="C58" s="24">
        <v>35</v>
      </c>
      <c r="D58" s="24">
        <v>100</v>
      </c>
      <c r="E58" s="27">
        <v>25</v>
      </c>
      <c r="F58" s="69">
        <v>7</v>
      </c>
      <c r="G58" s="69">
        <v>5</v>
      </c>
      <c r="H58" s="69">
        <v>2</v>
      </c>
      <c r="I58" s="27">
        <v>8822.5</v>
      </c>
      <c r="J58" s="69">
        <v>0</v>
      </c>
      <c r="K58" s="69">
        <v>1</v>
      </c>
      <c r="L58" s="69">
        <v>5</v>
      </c>
      <c r="M58" s="69">
        <v>2560000</v>
      </c>
      <c r="N58" s="27">
        <v>1.7990161244542409</v>
      </c>
      <c r="O58" s="70">
        <v>2</v>
      </c>
      <c r="P58" s="69">
        <v>2</v>
      </c>
      <c r="Q58" s="69">
        <v>2</v>
      </c>
      <c r="R58" s="69">
        <v>1</v>
      </c>
      <c r="S58" s="69">
        <v>1</v>
      </c>
      <c r="T58" s="69">
        <v>0</v>
      </c>
      <c r="U58" s="27">
        <v>1</v>
      </c>
      <c r="V58" s="69">
        <v>3</v>
      </c>
      <c r="W58" s="69">
        <v>5</v>
      </c>
      <c r="X58" s="69">
        <v>3</v>
      </c>
      <c r="Y58" s="69">
        <v>3</v>
      </c>
      <c r="Z58" s="69">
        <v>3</v>
      </c>
      <c r="AA58" s="69">
        <v>3</v>
      </c>
      <c r="AB58" s="69">
        <v>1</v>
      </c>
      <c r="AC58" s="27">
        <v>4</v>
      </c>
      <c r="AD58" s="69"/>
      <c r="AE58" s="69"/>
    </row>
    <row r="59" spans="1:31" ht="12">
      <c r="A59" s="27">
        <v>187</v>
      </c>
      <c r="B59" s="24">
        <v>40</v>
      </c>
      <c r="C59" s="24">
        <v>5</v>
      </c>
      <c r="D59" s="24">
        <v>50</v>
      </c>
      <c r="E59" s="27">
        <v>3</v>
      </c>
      <c r="F59" s="69">
        <v>2</v>
      </c>
      <c r="G59" s="69">
        <v>2</v>
      </c>
      <c r="H59" s="69">
        <v>3</v>
      </c>
      <c r="I59" s="27">
        <v>2492</v>
      </c>
      <c r="J59" s="69">
        <v>0</v>
      </c>
      <c r="K59" s="69" t="s">
        <v>118</v>
      </c>
      <c r="L59" s="69">
        <v>5</v>
      </c>
      <c r="M59" s="69">
        <v>1117750</v>
      </c>
      <c r="N59" s="27">
        <v>0.4736228813559322</v>
      </c>
      <c r="O59" s="69">
        <v>1</v>
      </c>
      <c r="P59" s="69">
        <v>2</v>
      </c>
      <c r="Q59" s="69">
        <v>2</v>
      </c>
      <c r="R59" s="69">
        <v>1</v>
      </c>
      <c r="S59" s="69">
        <v>0</v>
      </c>
      <c r="T59" s="69">
        <v>0</v>
      </c>
      <c r="U59" s="27">
        <v>1</v>
      </c>
      <c r="V59" s="69">
        <v>5</v>
      </c>
      <c r="W59" s="69">
        <v>3</v>
      </c>
      <c r="X59" s="69">
        <v>1</v>
      </c>
      <c r="Y59" s="69">
        <v>1</v>
      </c>
      <c r="Z59" s="69">
        <v>3</v>
      </c>
      <c r="AA59" s="69">
        <v>1</v>
      </c>
      <c r="AB59" s="69">
        <v>1</v>
      </c>
      <c r="AC59" s="27">
        <v>1</v>
      </c>
      <c r="AD59" s="69"/>
      <c r="AE59" s="69"/>
    </row>
    <row r="60" spans="1:31" ht="12">
      <c r="A60" s="27">
        <v>188</v>
      </c>
      <c r="B60" s="24">
        <v>15</v>
      </c>
      <c r="C60" s="24">
        <v>4</v>
      </c>
      <c r="D60" s="24">
        <v>35</v>
      </c>
      <c r="E60" s="27">
        <v>20</v>
      </c>
      <c r="F60" s="69">
        <v>2</v>
      </c>
      <c r="G60" s="69">
        <v>2</v>
      </c>
      <c r="H60" s="69">
        <v>1</v>
      </c>
      <c r="I60" s="27">
        <v>7772.36083984375</v>
      </c>
      <c r="J60" s="69">
        <v>0</v>
      </c>
      <c r="K60" s="69">
        <v>0</v>
      </c>
      <c r="L60" s="69">
        <v>4</v>
      </c>
      <c r="M60" s="69">
        <v>325450</v>
      </c>
      <c r="N60" s="27">
        <v>0.061027768394305806</v>
      </c>
      <c r="O60" s="69">
        <v>2</v>
      </c>
      <c r="P60" s="69">
        <v>2</v>
      </c>
      <c r="Q60" s="69">
        <v>2</v>
      </c>
      <c r="R60" s="69">
        <v>2</v>
      </c>
      <c r="S60" s="69">
        <v>12</v>
      </c>
      <c r="T60" s="69">
        <v>2</v>
      </c>
      <c r="U60" s="27">
        <v>2</v>
      </c>
      <c r="V60" s="69">
        <v>3</v>
      </c>
      <c r="W60" s="69">
        <v>1</v>
      </c>
      <c r="X60" s="69">
        <v>1</v>
      </c>
      <c r="Y60" s="69">
        <v>1</v>
      </c>
      <c r="Z60" s="69">
        <v>2</v>
      </c>
      <c r="AA60" s="69">
        <v>1</v>
      </c>
      <c r="AB60" s="69">
        <v>1</v>
      </c>
      <c r="AC60" s="27">
        <v>2</v>
      </c>
      <c r="AD60" s="69"/>
      <c r="AE60" s="69"/>
    </row>
    <row r="61" spans="1:31" ht="12">
      <c r="A61" s="27">
        <v>193</v>
      </c>
      <c r="B61" s="24">
        <v>20</v>
      </c>
      <c r="C61" s="24">
        <v>20</v>
      </c>
      <c r="D61" s="24">
        <v>40</v>
      </c>
      <c r="E61" s="27">
        <v>40</v>
      </c>
      <c r="F61" s="69">
        <v>4</v>
      </c>
      <c r="G61" s="69">
        <v>4</v>
      </c>
      <c r="H61" s="69">
        <v>2</v>
      </c>
      <c r="I61" s="27">
        <v>2039.614501953125</v>
      </c>
      <c r="J61" s="69">
        <v>1</v>
      </c>
      <c r="K61" s="69">
        <v>2</v>
      </c>
      <c r="L61" s="69">
        <v>3</v>
      </c>
      <c r="M61" s="69">
        <v>171600</v>
      </c>
      <c r="N61" s="27">
        <v>0.15595608505174122</v>
      </c>
      <c r="O61" s="70">
        <v>2</v>
      </c>
      <c r="P61" s="69">
        <v>2</v>
      </c>
      <c r="Q61" s="69">
        <v>2</v>
      </c>
      <c r="R61" s="69">
        <v>2</v>
      </c>
      <c r="S61" s="69">
        <v>1</v>
      </c>
      <c r="T61" s="69">
        <v>1</v>
      </c>
      <c r="U61" s="27">
        <v>2</v>
      </c>
      <c r="V61" s="69">
        <v>4</v>
      </c>
      <c r="W61" s="69">
        <v>3</v>
      </c>
      <c r="X61" s="69">
        <v>1</v>
      </c>
      <c r="Y61" s="69">
        <v>2</v>
      </c>
      <c r="Z61" s="69">
        <v>2</v>
      </c>
      <c r="AA61" s="69">
        <v>1</v>
      </c>
      <c r="AB61" s="69">
        <v>1</v>
      </c>
      <c r="AC61" s="27">
        <v>2</v>
      </c>
      <c r="AD61" s="69"/>
      <c r="AE61" s="69"/>
    </row>
    <row r="62" spans="1:31" ht="12">
      <c r="A62" s="27">
        <v>194</v>
      </c>
      <c r="B62" s="24">
        <v>27.5</v>
      </c>
      <c r="C62" s="24">
        <v>22.5</v>
      </c>
      <c r="D62" s="24">
        <v>62.5</v>
      </c>
      <c r="E62" s="27">
        <v>52.5</v>
      </c>
      <c r="F62" s="69">
        <v>7</v>
      </c>
      <c r="G62" s="69">
        <v>4</v>
      </c>
      <c r="H62" s="69">
        <v>2</v>
      </c>
      <c r="I62" s="27">
        <v>11434</v>
      </c>
      <c r="J62" s="69">
        <v>1</v>
      </c>
      <c r="K62" s="69" t="s">
        <v>118</v>
      </c>
      <c r="L62" s="69">
        <v>4</v>
      </c>
      <c r="M62" s="69">
        <v>905750</v>
      </c>
      <c r="N62" s="27">
        <v>999</v>
      </c>
      <c r="O62" s="69">
        <v>2</v>
      </c>
      <c r="P62" s="69">
        <v>2</v>
      </c>
      <c r="Q62" s="69">
        <v>2</v>
      </c>
      <c r="R62" s="69">
        <v>1</v>
      </c>
      <c r="S62" s="69">
        <v>1</v>
      </c>
      <c r="T62" s="69">
        <v>0</v>
      </c>
      <c r="U62" s="27">
        <v>2</v>
      </c>
      <c r="V62" s="69">
        <v>5</v>
      </c>
      <c r="W62" s="69">
        <v>4</v>
      </c>
      <c r="X62" s="69">
        <v>2</v>
      </c>
      <c r="Y62" s="69">
        <v>3</v>
      </c>
      <c r="Z62" s="69">
        <v>5</v>
      </c>
      <c r="AA62" s="69">
        <v>1</v>
      </c>
      <c r="AB62" s="69">
        <v>1</v>
      </c>
      <c r="AC62" s="27">
        <v>2</v>
      </c>
      <c r="AD62" s="69"/>
      <c r="AE62" s="69"/>
    </row>
    <row r="63" spans="1:31" ht="12">
      <c r="A63" s="27">
        <v>196</v>
      </c>
      <c r="B63" s="24">
        <v>25</v>
      </c>
      <c r="C63" s="24">
        <v>25</v>
      </c>
      <c r="D63" s="24">
        <v>87.5</v>
      </c>
      <c r="E63" s="27">
        <v>70</v>
      </c>
      <c r="F63" s="69">
        <v>4</v>
      </c>
      <c r="G63" s="69">
        <v>2</v>
      </c>
      <c r="H63" s="69">
        <v>2</v>
      </c>
      <c r="I63" s="27">
        <v>12465</v>
      </c>
      <c r="J63" s="69">
        <v>1</v>
      </c>
      <c r="K63" s="69">
        <v>1</v>
      </c>
      <c r="L63" s="69">
        <v>6</v>
      </c>
      <c r="M63" s="69">
        <v>621703</v>
      </c>
      <c r="N63" s="27">
        <v>999</v>
      </c>
      <c r="O63" s="69">
        <v>2</v>
      </c>
      <c r="P63" s="69">
        <v>2</v>
      </c>
      <c r="Q63" s="70">
        <v>2</v>
      </c>
      <c r="R63" s="69">
        <v>2</v>
      </c>
      <c r="S63" s="69">
        <v>4</v>
      </c>
      <c r="T63" s="69">
        <v>1.5</v>
      </c>
      <c r="U63" s="27">
        <v>1</v>
      </c>
      <c r="V63" s="69">
        <v>5</v>
      </c>
      <c r="W63" s="69">
        <v>5</v>
      </c>
      <c r="X63" s="69">
        <v>0</v>
      </c>
      <c r="Y63" s="69">
        <v>5</v>
      </c>
      <c r="Z63" s="69">
        <v>3</v>
      </c>
      <c r="AA63" s="69">
        <v>1</v>
      </c>
      <c r="AB63" s="69">
        <v>1</v>
      </c>
      <c r="AC63" s="27">
        <v>1</v>
      </c>
      <c r="AD63" s="69"/>
      <c r="AE63" s="69"/>
    </row>
    <row r="64" spans="1:31" ht="12">
      <c r="A64" s="27">
        <v>198</v>
      </c>
      <c r="B64" s="24">
        <v>8</v>
      </c>
      <c r="C64" s="24">
        <v>6</v>
      </c>
      <c r="D64" s="24">
        <v>70</v>
      </c>
      <c r="E64" s="27">
        <v>42</v>
      </c>
      <c r="F64" s="69">
        <v>6</v>
      </c>
      <c r="G64" s="69">
        <v>2</v>
      </c>
      <c r="H64" s="69">
        <v>4</v>
      </c>
      <c r="I64" s="27">
        <v>9896</v>
      </c>
      <c r="J64" s="69">
        <v>1</v>
      </c>
      <c r="K64" s="69">
        <v>0</v>
      </c>
      <c r="L64" s="69">
        <v>5</v>
      </c>
      <c r="M64" s="69">
        <v>713178</v>
      </c>
      <c r="N64" s="27">
        <v>999</v>
      </c>
      <c r="O64" s="69" t="s">
        <v>118</v>
      </c>
      <c r="P64" s="69">
        <v>2</v>
      </c>
      <c r="Q64" s="69">
        <v>2</v>
      </c>
      <c r="R64" s="69">
        <v>1</v>
      </c>
      <c r="S64" s="69">
        <v>5</v>
      </c>
      <c r="T64" s="69">
        <v>2</v>
      </c>
      <c r="U64" s="27">
        <v>1</v>
      </c>
      <c r="V64" s="69">
        <v>3</v>
      </c>
      <c r="W64" s="69">
        <v>4</v>
      </c>
      <c r="X64" s="69">
        <v>2</v>
      </c>
      <c r="Y64" s="69">
        <v>5</v>
      </c>
      <c r="Z64" s="69">
        <v>3</v>
      </c>
      <c r="AA64" s="69">
        <v>1</v>
      </c>
      <c r="AB64" s="69">
        <v>1</v>
      </c>
      <c r="AC64" s="27">
        <v>2</v>
      </c>
      <c r="AD64" s="69"/>
      <c r="AE64" s="69"/>
    </row>
    <row r="65" spans="1:31" ht="12">
      <c r="A65" s="27">
        <v>201</v>
      </c>
      <c r="B65" s="24">
        <v>17</v>
      </c>
      <c r="C65" s="24">
        <v>4</v>
      </c>
      <c r="D65" s="24">
        <v>10</v>
      </c>
      <c r="E65" s="27">
        <v>4</v>
      </c>
      <c r="F65" s="69">
        <v>2</v>
      </c>
      <c r="G65" s="69">
        <v>2</v>
      </c>
      <c r="H65" s="69">
        <v>2</v>
      </c>
      <c r="I65" s="27">
        <v>2231</v>
      </c>
      <c r="J65" s="69">
        <v>0</v>
      </c>
      <c r="K65" s="69">
        <v>0</v>
      </c>
      <c r="L65" s="69">
        <v>4</v>
      </c>
      <c r="M65" s="69">
        <v>0</v>
      </c>
      <c r="N65" s="27">
        <v>0</v>
      </c>
      <c r="O65" s="69">
        <v>2</v>
      </c>
      <c r="P65" s="69">
        <v>2</v>
      </c>
      <c r="Q65" s="69">
        <v>2</v>
      </c>
      <c r="R65" s="69">
        <v>2</v>
      </c>
      <c r="S65" s="69">
        <v>0</v>
      </c>
      <c r="T65" s="69">
        <v>1</v>
      </c>
      <c r="U65" s="27">
        <v>2</v>
      </c>
      <c r="V65" s="69">
        <v>2</v>
      </c>
      <c r="W65" s="69">
        <v>1</v>
      </c>
      <c r="X65" s="69">
        <v>1</v>
      </c>
      <c r="Y65" s="69">
        <v>1</v>
      </c>
      <c r="Z65" s="69">
        <v>2</v>
      </c>
      <c r="AA65" s="69">
        <v>1</v>
      </c>
      <c r="AB65" s="69">
        <v>1</v>
      </c>
      <c r="AC65" s="27">
        <v>1</v>
      </c>
      <c r="AD65" s="69"/>
      <c r="AE65" s="69"/>
    </row>
    <row r="66" spans="1:31" ht="12">
      <c r="A66" s="27">
        <v>203</v>
      </c>
      <c r="B66" s="24">
        <v>30</v>
      </c>
      <c r="C66" s="24">
        <v>30</v>
      </c>
      <c r="D66" s="24">
        <v>75</v>
      </c>
      <c r="E66" s="27">
        <v>35</v>
      </c>
      <c r="F66" s="69">
        <v>5</v>
      </c>
      <c r="G66" s="69">
        <v>3</v>
      </c>
      <c r="H66" s="69">
        <v>2</v>
      </c>
      <c r="I66" s="27">
        <v>8383</v>
      </c>
      <c r="J66" s="69">
        <v>0</v>
      </c>
      <c r="K66" s="69">
        <v>2</v>
      </c>
      <c r="L66" s="69">
        <v>5</v>
      </c>
      <c r="M66" s="69">
        <v>2661750</v>
      </c>
      <c r="N66" s="27">
        <v>999</v>
      </c>
      <c r="O66" s="70">
        <v>1</v>
      </c>
      <c r="P66" s="69">
        <v>2</v>
      </c>
      <c r="Q66" s="69">
        <v>2</v>
      </c>
      <c r="R66" s="69">
        <v>1</v>
      </c>
      <c r="S66" s="69">
        <v>0</v>
      </c>
      <c r="T66" s="69">
        <v>1</v>
      </c>
      <c r="U66" s="27">
        <v>1</v>
      </c>
      <c r="V66" s="69">
        <v>3</v>
      </c>
      <c r="W66" s="69">
        <v>3</v>
      </c>
      <c r="X66" s="69">
        <v>1</v>
      </c>
      <c r="Y66" s="69">
        <v>3</v>
      </c>
      <c r="Z66" s="69">
        <v>3</v>
      </c>
      <c r="AA66" s="69">
        <v>2</v>
      </c>
      <c r="AB66" s="69">
        <v>3</v>
      </c>
      <c r="AC66" s="27">
        <v>1</v>
      </c>
      <c r="AD66" s="69"/>
      <c r="AE66" s="69"/>
    </row>
    <row r="67" spans="1:31" ht="12">
      <c r="A67" s="27">
        <v>204</v>
      </c>
      <c r="B67" s="24">
        <v>0</v>
      </c>
      <c r="C67" s="24">
        <v>0</v>
      </c>
      <c r="D67" s="24">
        <v>0</v>
      </c>
      <c r="E67" s="27">
        <v>0</v>
      </c>
      <c r="F67" s="69">
        <v>2</v>
      </c>
      <c r="G67" s="69">
        <v>2</v>
      </c>
      <c r="H67" s="69">
        <v>3</v>
      </c>
      <c r="I67" s="27">
        <v>4144</v>
      </c>
      <c r="J67" s="69">
        <v>0</v>
      </c>
      <c r="K67" s="69" t="s">
        <v>118</v>
      </c>
      <c r="L67" s="69">
        <v>2</v>
      </c>
      <c r="M67" s="69">
        <v>26500</v>
      </c>
      <c r="N67" s="27">
        <v>0.00537525354969574</v>
      </c>
      <c r="O67" s="69">
        <v>2</v>
      </c>
      <c r="P67" s="69">
        <v>2</v>
      </c>
      <c r="Q67" s="70">
        <v>2</v>
      </c>
      <c r="R67" s="69">
        <v>2</v>
      </c>
      <c r="S67" s="69">
        <v>0</v>
      </c>
      <c r="T67" s="69">
        <v>0</v>
      </c>
      <c r="U67" s="27">
        <v>2</v>
      </c>
      <c r="V67" s="70">
        <v>2</v>
      </c>
      <c r="W67" s="69">
        <v>1</v>
      </c>
      <c r="X67" s="69">
        <v>1</v>
      </c>
      <c r="Y67" s="69">
        <v>1</v>
      </c>
      <c r="Z67" s="69">
        <v>2</v>
      </c>
      <c r="AA67" s="69">
        <v>1</v>
      </c>
      <c r="AB67" s="69">
        <v>1</v>
      </c>
      <c r="AC67" s="27">
        <v>1</v>
      </c>
      <c r="AD67" s="69"/>
      <c r="AE67" s="69"/>
    </row>
    <row r="68" spans="1:31" ht="12">
      <c r="A68" s="27">
        <v>205</v>
      </c>
      <c r="B68" s="24">
        <v>17.5</v>
      </c>
      <c r="C68" s="24">
        <v>7.5</v>
      </c>
      <c r="D68" s="24">
        <v>50</v>
      </c>
      <c r="E68" s="27">
        <v>20</v>
      </c>
      <c r="F68" s="69">
        <v>3</v>
      </c>
      <c r="G68" s="69">
        <v>2</v>
      </c>
      <c r="H68" s="69">
        <v>3</v>
      </c>
      <c r="I68" s="27">
        <v>16417</v>
      </c>
      <c r="J68" s="69">
        <v>1</v>
      </c>
      <c r="K68" s="69">
        <v>0</v>
      </c>
      <c r="L68" s="69">
        <v>4</v>
      </c>
      <c r="M68" s="69">
        <v>2375600</v>
      </c>
      <c r="N68" s="27">
        <v>0.23756</v>
      </c>
      <c r="O68" s="69" t="s">
        <v>118</v>
      </c>
      <c r="P68" s="69">
        <v>2</v>
      </c>
      <c r="Q68" s="69">
        <v>2</v>
      </c>
      <c r="R68" s="69">
        <v>1</v>
      </c>
      <c r="S68" s="69">
        <v>6</v>
      </c>
      <c r="T68" s="69" t="s">
        <v>118</v>
      </c>
      <c r="U68" s="27">
        <v>2</v>
      </c>
      <c r="V68" s="69">
        <v>4</v>
      </c>
      <c r="W68" s="69">
        <v>3</v>
      </c>
      <c r="X68" s="69">
        <v>2</v>
      </c>
      <c r="Y68" s="69">
        <v>1</v>
      </c>
      <c r="Z68" s="69">
        <v>2</v>
      </c>
      <c r="AA68" s="69">
        <v>2</v>
      </c>
      <c r="AB68" s="69">
        <v>3</v>
      </c>
      <c r="AC68" s="27">
        <v>3</v>
      </c>
      <c r="AD68" s="69"/>
      <c r="AE68" s="69"/>
    </row>
    <row r="69" spans="1:31" ht="12">
      <c r="A69" s="27">
        <v>211</v>
      </c>
      <c r="B69" s="24">
        <v>52.5</v>
      </c>
      <c r="C69" s="24">
        <v>12</v>
      </c>
      <c r="D69" s="24">
        <v>150</v>
      </c>
      <c r="E69" s="27">
        <v>50</v>
      </c>
      <c r="F69" s="69">
        <v>7</v>
      </c>
      <c r="G69" s="69">
        <v>4</v>
      </c>
      <c r="H69" s="69">
        <v>2</v>
      </c>
      <c r="I69" s="27">
        <v>9222</v>
      </c>
      <c r="J69" s="69">
        <v>3</v>
      </c>
      <c r="K69" s="69">
        <v>1.5</v>
      </c>
      <c r="L69" s="69">
        <v>6</v>
      </c>
      <c r="M69" s="69">
        <v>1500</v>
      </c>
      <c r="N69" s="27">
        <v>0.0003</v>
      </c>
      <c r="O69" s="69">
        <v>2</v>
      </c>
      <c r="P69" s="69">
        <v>2</v>
      </c>
      <c r="Q69" s="69">
        <v>2</v>
      </c>
      <c r="R69" s="69">
        <v>1</v>
      </c>
      <c r="S69" s="69">
        <v>5</v>
      </c>
      <c r="T69" s="69">
        <v>3</v>
      </c>
      <c r="U69" s="27">
        <v>2</v>
      </c>
      <c r="V69" s="69">
        <v>3</v>
      </c>
      <c r="W69" s="69">
        <v>1</v>
      </c>
      <c r="X69" s="69">
        <v>1</v>
      </c>
      <c r="Y69" s="69">
        <v>1</v>
      </c>
      <c r="Z69" s="69">
        <v>4</v>
      </c>
      <c r="AA69" s="69">
        <v>1</v>
      </c>
      <c r="AB69" s="69">
        <v>1</v>
      </c>
      <c r="AC69" s="27">
        <v>1</v>
      </c>
      <c r="AD69" s="69"/>
      <c r="AE69" s="69"/>
    </row>
    <row r="70" spans="1:31" ht="12">
      <c r="A70" s="27">
        <v>212</v>
      </c>
      <c r="B70" s="24">
        <v>20</v>
      </c>
      <c r="C70" s="24">
        <v>4</v>
      </c>
      <c r="D70" s="24">
        <v>70</v>
      </c>
      <c r="E70" s="27">
        <v>25</v>
      </c>
      <c r="F70" s="69">
        <v>6</v>
      </c>
      <c r="G70" s="69">
        <v>3</v>
      </c>
      <c r="H70" s="69">
        <v>3</v>
      </c>
      <c r="I70" s="27" t="s">
        <v>118</v>
      </c>
      <c r="J70" s="69">
        <v>0</v>
      </c>
      <c r="K70" s="69">
        <v>0</v>
      </c>
      <c r="L70" s="69">
        <v>4</v>
      </c>
      <c r="M70" s="69">
        <v>760000</v>
      </c>
      <c r="N70" s="27" t="s">
        <v>118</v>
      </c>
      <c r="O70" s="69">
        <v>2</v>
      </c>
      <c r="P70" s="69">
        <v>2</v>
      </c>
      <c r="Q70" s="69">
        <v>2</v>
      </c>
      <c r="R70" s="69">
        <v>1</v>
      </c>
      <c r="S70" s="69">
        <v>1</v>
      </c>
      <c r="T70" s="69">
        <v>0</v>
      </c>
      <c r="U70" s="27">
        <v>2</v>
      </c>
      <c r="V70" s="69">
        <v>5</v>
      </c>
      <c r="W70" s="69">
        <v>5</v>
      </c>
      <c r="X70" s="69">
        <v>1</v>
      </c>
      <c r="Y70" s="69">
        <v>5</v>
      </c>
      <c r="Z70" s="69">
        <v>4</v>
      </c>
      <c r="AA70" s="69">
        <v>1</v>
      </c>
      <c r="AB70" s="69">
        <v>1</v>
      </c>
      <c r="AC70" s="27">
        <v>4</v>
      </c>
      <c r="AD70" s="69"/>
      <c r="AE70" s="69"/>
    </row>
    <row r="71" spans="1:31" ht="12">
      <c r="A71" s="27">
        <v>215</v>
      </c>
      <c r="B71" s="24">
        <v>24.5</v>
      </c>
      <c r="C71" s="24">
        <v>0</v>
      </c>
      <c r="D71" s="24">
        <v>100</v>
      </c>
      <c r="E71" s="27">
        <v>100</v>
      </c>
      <c r="F71" s="70">
        <v>3</v>
      </c>
      <c r="G71" s="70">
        <v>3</v>
      </c>
      <c r="H71" s="69">
        <v>1</v>
      </c>
      <c r="I71" s="27" t="s">
        <v>118</v>
      </c>
      <c r="J71" s="69">
        <v>0</v>
      </c>
      <c r="K71" s="70">
        <v>0</v>
      </c>
      <c r="L71" s="69">
        <v>2</v>
      </c>
      <c r="M71" s="69">
        <v>0</v>
      </c>
      <c r="N71" s="27">
        <v>0</v>
      </c>
      <c r="O71" s="70">
        <v>2</v>
      </c>
      <c r="P71" s="69">
        <v>2</v>
      </c>
      <c r="Q71" s="69">
        <v>2</v>
      </c>
      <c r="R71" s="69">
        <v>2</v>
      </c>
      <c r="S71" s="69">
        <v>6</v>
      </c>
      <c r="T71" s="69">
        <v>6</v>
      </c>
      <c r="U71" s="27">
        <v>1</v>
      </c>
      <c r="V71" s="69">
        <v>2</v>
      </c>
      <c r="W71" s="70">
        <v>1</v>
      </c>
      <c r="X71" s="69">
        <v>1</v>
      </c>
      <c r="Y71" s="69">
        <v>5</v>
      </c>
      <c r="Z71" s="69">
        <v>1</v>
      </c>
      <c r="AA71" s="69">
        <v>1</v>
      </c>
      <c r="AB71" s="69">
        <v>1</v>
      </c>
      <c r="AC71" s="27">
        <v>1</v>
      </c>
      <c r="AD71" s="69"/>
      <c r="AE71" s="70"/>
    </row>
    <row r="72" spans="1:31" ht="12">
      <c r="A72" s="27">
        <v>217</v>
      </c>
      <c r="B72" s="24">
        <v>55</v>
      </c>
      <c r="C72" s="24">
        <v>40</v>
      </c>
      <c r="D72" s="24">
        <v>250</v>
      </c>
      <c r="E72" s="27" t="s">
        <v>118</v>
      </c>
      <c r="F72" s="69">
        <v>7</v>
      </c>
      <c r="G72" s="69">
        <v>4</v>
      </c>
      <c r="H72" s="69">
        <v>2</v>
      </c>
      <c r="I72" s="27">
        <v>28473</v>
      </c>
      <c r="J72" s="69">
        <v>0</v>
      </c>
      <c r="K72" s="69" t="s">
        <v>118</v>
      </c>
      <c r="L72" s="69">
        <v>5</v>
      </c>
      <c r="M72" s="69">
        <v>973932</v>
      </c>
      <c r="N72" s="27">
        <v>0.01792292970187707</v>
      </c>
      <c r="O72" s="69">
        <v>2</v>
      </c>
      <c r="P72" s="69">
        <v>2</v>
      </c>
      <c r="Q72" s="69">
        <v>2</v>
      </c>
      <c r="R72" s="69">
        <v>1</v>
      </c>
      <c r="S72" s="69" t="s">
        <v>118</v>
      </c>
      <c r="T72" s="69">
        <v>1.5</v>
      </c>
      <c r="U72" s="27">
        <v>2</v>
      </c>
      <c r="V72" s="69">
        <v>5</v>
      </c>
      <c r="W72" s="69">
        <v>5</v>
      </c>
      <c r="X72" s="69">
        <v>1</v>
      </c>
      <c r="Y72" s="69">
        <v>1</v>
      </c>
      <c r="Z72" s="69">
        <v>3</v>
      </c>
      <c r="AA72" s="69">
        <v>1</v>
      </c>
      <c r="AB72" s="69">
        <v>1</v>
      </c>
      <c r="AC72" s="27">
        <v>6</v>
      </c>
      <c r="AD72" s="69"/>
      <c r="AE72" s="69"/>
    </row>
    <row r="73" spans="1:31" ht="12">
      <c r="A73" s="27">
        <v>222</v>
      </c>
      <c r="B73" s="24">
        <v>67.5</v>
      </c>
      <c r="C73" s="24">
        <v>12</v>
      </c>
      <c r="D73" s="24">
        <v>200</v>
      </c>
      <c r="E73" s="27">
        <v>175</v>
      </c>
      <c r="F73" s="69">
        <v>6</v>
      </c>
      <c r="G73" s="69">
        <v>4</v>
      </c>
      <c r="H73" s="69">
        <v>2</v>
      </c>
      <c r="I73" s="27">
        <v>26303</v>
      </c>
      <c r="J73" s="69">
        <v>0</v>
      </c>
      <c r="K73" s="69">
        <v>4</v>
      </c>
      <c r="L73" s="69">
        <v>5</v>
      </c>
      <c r="M73" s="69">
        <v>0</v>
      </c>
      <c r="N73" s="27">
        <v>0</v>
      </c>
      <c r="O73" s="69">
        <v>1</v>
      </c>
      <c r="P73" s="69">
        <v>1</v>
      </c>
      <c r="Q73" s="69">
        <v>2</v>
      </c>
      <c r="R73" s="69">
        <v>1</v>
      </c>
      <c r="S73" s="69">
        <v>7</v>
      </c>
      <c r="T73" s="69">
        <v>0</v>
      </c>
      <c r="U73" s="27">
        <v>1</v>
      </c>
      <c r="V73" s="69">
        <v>3</v>
      </c>
      <c r="W73" s="69">
        <v>2</v>
      </c>
      <c r="X73" s="69">
        <v>3</v>
      </c>
      <c r="Y73" s="69">
        <v>3</v>
      </c>
      <c r="Z73" s="69">
        <v>4</v>
      </c>
      <c r="AA73" s="69">
        <v>2</v>
      </c>
      <c r="AB73" s="69">
        <v>2</v>
      </c>
      <c r="AC73" s="27">
        <v>2</v>
      </c>
      <c r="AD73" s="69"/>
      <c r="AE73" s="69"/>
    </row>
    <row r="74" spans="1:31" ht="12">
      <c r="A74" s="27">
        <v>223</v>
      </c>
      <c r="B74" s="24">
        <v>4</v>
      </c>
      <c r="C74" s="24">
        <v>4</v>
      </c>
      <c r="D74" s="24">
        <v>10</v>
      </c>
      <c r="E74" s="27">
        <v>10</v>
      </c>
      <c r="F74" s="69">
        <v>3</v>
      </c>
      <c r="G74" s="69">
        <v>2</v>
      </c>
      <c r="H74" s="69">
        <v>4</v>
      </c>
      <c r="I74" s="27">
        <v>1131.021728515625</v>
      </c>
      <c r="J74" s="69">
        <v>0</v>
      </c>
      <c r="K74" s="69">
        <v>0</v>
      </c>
      <c r="L74" s="69">
        <v>3</v>
      </c>
      <c r="M74" s="69">
        <v>0</v>
      </c>
      <c r="N74" s="27">
        <v>0</v>
      </c>
      <c r="O74" s="69">
        <v>2</v>
      </c>
      <c r="P74" s="69">
        <v>2</v>
      </c>
      <c r="Q74" s="69">
        <v>1</v>
      </c>
      <c r="R74" s="69">
        <v>1</v>
      </c>
      <c r="S74" s="69">
        <v>0</v>
      </c>
      <c r="T74" s="69">
        <v>1</v>
      </c>
      <c r="U74" s="27">
        <v>2</v>
      </c>
      <c r="V74" s="69">
        <v>3</v>
      </c>
      <c r="W74" s="69">
        <v>3</v>
      </c>
      <c r="X74" s="69">
        <v>2</v>
      </c>
      <c r="Y74" s="69">
        <v>1</v>
      </c>
      <c r="Z74" s="69">
        <v>2</v>
      </c>
      <c r="AA74" s="69">
        <v>1</v>
      </c>
      <c r="AB74" s="69">
        <v>1</v>
      </c>
      <c r="AC74" s="27">
        <v>2</v>
      </c>
      <c r="AD74" s="69"/>
      <c r="AE74" s="69"/>
    </row>
    <row r="75" spans="1:31" ht="12">
      <c r="A75" s="27">
        <v>224</v>
      </c>
      <c r="B75" s="24">
        <v>50</v>
      </c>
      <c r="C75" s="24">
        <v>50</v>
      </c>
      <c r="D75" s="24">
        <v>150</v>
      </c>
      <c r="E75" s="27">
        <v>150</v>
      </c>
      <c r="F75" s="69">
        <v>7</v>
      </c>
      <c r="G75" s="69">
        <v>5</v>
      </c>
      <c r="H75" s="69">
        <v>2</v>
      </c>
      <c r="I75" s="27">
        <v>24649</v>
      </c>
      <c r="J75" s="69">
        <v>2</v>
      </c>
      <c r="K75" s="69">
        <v>3</v>
      </c>
      <c r="L75" s="69">
        <v>5</v>
      </c>
      <c r="M75" s="69">
        <v>0</v>
      </c>
      <c r="N75" s="27">
        <v>0</v>
      </c>
      <c r="O75" s="69">
        <v>1</v>
      </c>
      <c r="P75" s="69">
        <v>2</v>
      </c>
      <c r="Q75" s="69">
        <v>2</v>
      </c>
      <c r="R75" s="69">
        <v>1</v>
      </c>
      <c r="S75" s="69">
        <v>0</v>
      </c>
      <c r="T75" s="69">
        <v>2</v>
      </c>
      <c r="U75" s="27">
        <v>1</v>
      </c>
      <c r="V75" s="69">
        <v>5</v>
      </c>
      <c r="W75" s="69">
        <v>5</v>
      </c>
      <c r="X75" s="69">
        <v>3</v>
      </c>
      <c r="Y75" s="69">
        <v>5</v>
      </c>
      <c r="Z75" s="69">
        <v>3</v>
      </c>
      <c r="AA75" s="69">
        <v>1</v>
      </c>
      <c r="AB75" s="69">
        <v>2</v>
      </c>
      <c r="AC75" s="27">
        <v>2</v>
      </c>
      <c r="AD75" s="69"/>
      <c r="AE75" s="69"/>
    </row>
    <row r="76" spans="1:31" ht="12">
      <c r="A76" s="27">
        <v>225</v>
      </c>
      <c r="B76" s="24">
        <v>40</v>
      </c>
      <c r="C76" s="24">
        <v>30</v>
      </c>
      <c r="D76" s="24">
        <v>150</v>
      </c>
      <c r="E76" s="27">
        <v>40</v>
      </c>
      <c r="F76" s="69">
        <v>5</v>
      </c>
      <c r="G76" s="69">
        <v>3</v>
      </c>
      <c r="H76" s="69">
        <v>2</v>
      </c>
      <c r="I76" s="27">
        <v>43373</v>
      </c>
      <c r="J76" s="69">
        <v>0</v>
      </c>
      <c r="K76" s="69">
        <v>4</v>
      </c>
      <c r="L76" s="69">
        <v>5</v>
      </c>
      <c r="M76" s="69">
        <v>0</v>
      </c>
      <c r="N76" s="27">
        <v>0</v>
      </c>
      <c r="O76" s="69">
        <v>1</v>
      </c>
      <c r="P76" s="69">
        <v>1</v>
      </c>
      <c r="Q76" s="69">
        <v>1</v>
      </c>
      <c r="R76" s="69">
        <v>1</v>
      </c>
      <c r="S76" s="69">
        <v>0</v>
      </c>
      <c r="T76" s="69">
        <v>2</v>
      </c>
      <c r="U76" s="27">
        <v>1</v>
      </c>
      <c r="V76" s="69">
        <v>4</v>
      </c>
      <c r="W76" s="69">
        <v>4</v>
      </c>
      <c r="X76" s="69">
        <v>3</v>
      </c>
      <c r="Y76" s="69">
        <v>5</v>
      </c>
      <c r="Z76" s="69">
        <v>3</v>
      </c>
      <c r="AA76" s="69">
        <v>1</v>
      </c>
      <c r="AB76" s="69">
        <v>1</v>
      </c>
      <c r="AC76" s="27">
        <v>2</v>
      </c>
      <c r="AD76" s="69"/>
      <c r="AE76" s="69"/>
    </row>
    <row r="77" spans="1:31" ht="12">
      <c r="A77" s="27">
        <v>226</v>
      </c>
      <c r="B77" s="24">
        <v>17.5</v>
      </c>
      <c r="C77" s="24">
        <v>15</v>
      </c>
      <c r="D77" s="24">
        <v>45</v>
      </c>
      <c r="E77" s="27">
        <v>50</v>
      </c>
      <c r="F77" s="69">
        <v>3</v>
      </c>
      <c r="G77" s="69">
        <v>2</v>
      </c>
      <c r="H77" s="69">
        <v>2</v>
      </c>
      <c r="I77" s="27">
        <v>8305.034912109375</v>
      </c>
      <c r="J77" s="69">
        <v>1</v>
      </c>
      <c r="K77" s="69">
        <v>1</v>
      </c>
      <c r="L77" s="69">
        <v>6</v>
      </c>
      <c r="M77" s="69">
        <v>0</v>
      </c>
      <c r="N77" s="27">
        <v>0</v>
      </c>
      <c r="O77" s="69">
        <v>2</v>
      </c>
      <c r="P77" s="69">
        <v>2</v>
      </c>
      <c r="Q77" s="69">
        <v>2</v>
      </c>
      <c r="R77" s="69">
        <v>2</v>
      </c>
      <c r="S77" s="69">
        <v>13.5</v>
      </c>
      <c r="T77" s="69">
        <v>4</v>
      </c>
      <c r="U77" s="27">
        <v>2</v>
      </c>
      <c r="V77" s="69">
        <v>2</v>
      </c>
      <c r="W77" s="69">
        <v>3</v>
      </c>
      <c r="X77" s="69">
        <v>1</v>
      </c>
      <c r="Y77" s="69">
        <v>3</v>
      </c>
      <c r="Z77" s="69">
        <v>1</v>
      </c>
      <c r="AA77" s="69">
        <v>3</v>
      </c>
      <c r="AB77" s="69">
        <v>1</v>
      </c>
      <c r="AC77" s="27">
        <v>3</v>
      </c>
      <c r="AD77" s="69"/>
      <c r="AE77" s="69"/>
    </row>
    <row r="78" spans="1:31" ht="12">
      <c r="A78" s="27">
        <v>227</v>
      </c>
      <c r="B78" s="24">
        <v>50</v>
      </c>
      <c r="C78" s="24">
        <v>25</v>
      </c>
      <c r="D78" s="24">
        <v>100</v>
      </c>
      <c r="E78" s="27">
        <v>50</v>
      </c>
      <c r="F78" s="69">
        <v>4</v>
      </c>
      <c r="G78" s="69">
        <v>3</v>
      </c>
      <c r="H78" s="69">
        <v>2</v>
      </c>
      <c r="I78" s="27">
        <v>35589.79296875</v>
      </c>
      <c r="J78" s="69">
        <v>2</v>
      </c>
      <c r="K78" s="69">
        <v>2</v>
      </c>
      <c r="L78" s="69">
        <v>5</v>
      </c>
      <c r="M78" s="69">
        <v>0</v>
      </c>
      <c r="N78" s="27">
        <v>0</v>
      </c>
      <c r="O78" s="69">
        <v>2</v>
      </c>
      <c r="P78" s="69">
        <v>2</v>
      </c>
      <c r="Q78" s="69">
        <v>2</v>
      </c>
      <c r="R78" s="69">
        <v>2</v>
      </c>
      <c r="S78" s="69">
        <v>2</v>
      </c>
      <c r="T78" s="69">
        <v>0</v>
      </c>
      <c r="U78" s="27">
        <v>2</v>
      </c>
      <c r="V78" s="69">
        <v>2</v>
      </c>
      <c r="W78" s="69">
        <v>3</v>
      </c>
      <c r="X78" s="69">
        <v>1</v>
      </c>
      <c r="Y78" s="69">
        <v>3</v>
      </c>
      <c r="Z78" s="69">
        <v>4</v>
      </c>
      <c r="AA78" s="69">
        <v>1</v>
      </c>
      <c r="AB78" s="69">
        <v>1</v>
      </c>
      <c r="AC78" s="27">
        <v>3</v>
      </c>
      <c r="AD78" s="69"/>
      <c r="AE78" s="69"/>
    </row>
    <row r="79" spans="1:31" ht="12">
      <c r="A79" s="27">
        <v>228</v>
      </c>
      <c r="B79" s="24">
        <v>20</v>
      </c>
      <c r="C79" s="24">
        <v>20</v>
      </c>
      <c r="D79" s="24">
        <v>25</v>
      </c>
      <c r="E79" s="27">
        <v>25</v>
      </c>
      <c r="F79" s="69">
        <v>7</v>
      </c>
      <c r="G79" s="69">
        <v>3</v>
      </c>
      <c r="H79" s="69">
        <v>2</v>
      </c>
      <c r="I79" s="27">
        <v>43917</v>
      </c>
      <c r="J79" s="69">
        <v>0</v>
      </c>
      <c r="K79" s="69">
        <v>0</v>
      </c>
      <c r="L79" s="69">
        <v>4</v>
      </c>
      <c r="M79" s="69">
        <v>0</v>
      </c>
      <c r="N79" s="27">
        <v>0</v>
      </c>
      <c r="O79" s="69">
        <v>1</v>
      </c>
      <c r="P79" s="69">
        <v>2</v>
      </c>
      <c r="Q79" s="69">
        <v>2</v>
      </c>
      <c r="R79" s="69">
        <v>1</v>
      </c>
      <c r="S79" s="69">
        <v>1</v>
      </c>
      <c r="T79" s="69">
        <v>0</v>
      </c>
      <c r="U79" s="27">
        <v>1</v>
      </c>
      <c r="V79" s="69">
        <v>2</v>
      </c>
      <c r="W79" s="69">
        <v>2</v>
      </c>
      <c r="X79" s="69">
        <v>1</v>
      </c>
      <c r="Y79" s="69">
        <v>1</v>
      </c>
      <c r="Z79" s="69">
        <v>3</v>
      </c>
      <c r="AA79" s="69">
        <v>1</v>
      </c>
      <c r="AB79" s="69">
        <v>1</v>
      </c>
      <c r="AC79" s="27">
        <v>3</v>
      </c>
      <c r="AD79" s="69"/>
      <c r="AE79" s="69"/>
    </row>
    <row r="80" spans="1:31" ht="12">
      <c r="A80" s="27">
        <v>229</v>
      </c>
      <c r="B80" s="24">
        <v>40</v>
      </c>
      <c r="C80" s="24">
        <v>6</v>
      </c>
      <c r="D80" s="24">
        <v>100</v>
      </c>
      <c r="E80" s="27">
        <v>50</v>
      </c>
      <c r="F80" s="69">
        <v>3</v>
      </c>
      <c r="G80" s="69">
        <v>2</v>
      </c>
      <c r="H80" s="69">
        <v>3</v>
      </c>
      <c r="I80" s="27">
        <v>10350</v>
      </c>
      <c r="J80" s="69">
        <v>0</v>
      </c>
      <c r="K80" s="69">
        <v>0</v>
      </c>
      <c r="L80" s="69">
        <v>6</v>
      </c>
      <c r="M80" s="69">
        <v>0</v>
      </c>
      <c r="N80" s="27">
        <v>0</v>
      </c>
      <c r="O80" s="69">
        <v>2</v>
      </c>
      <c r="P80" s="69">
        <v>2</v>
      </c>
      <c r="Q80" s="69">
        <v>2</v>
      </c>
      <c r="R80" s="69">
        <v>1</v>
      </c>
      <c r="S80" s="69">
        <v>4</v>
      </c>
      <c r="T80" s="69">
        <v>0</v>
      </c>
      <c r="U80" s="27">
        <v>2</v>
      </c>
      <c r="V80" s="69">
        <v>2</v>
      </c>
      <c r="W80" s="69">
        <v>3</v>
      </c>
      <c r="X80" s="69">
        <v>3</v>
      </c>
      <c r="Y80" s="69">
        <v>1</v>
      </c>
      <c r="Z80" s="69">
        <v>3</v>
      </c>
      <c r="AA80" s="69">
        <v>5</v>
      </c>
      <c r="AB80" s="69">
        <v>1</v>
      </c>
      <c r="AC80" s="27">
        <v>3</v>
      </c>
      <c r="AD80" s="69"/>
      <c r="AE80" s="69"/>
    </row>
    <row r="81" spans="1:31" ht="12">
      <c r="A81" s="27">
        <v>230</v>
      </c>
      <c r="B81" s="24">
        <v>65</v>
      </c>
      <c r="C81" s="24">
        <v>17.5</v>
      </c>
      <c r="D81" s="24">
        <v>200</v>
      </c>
      <c r="E81" s="27">
        <v>12</v>
      </c>
      <c r="F81" s="69">
        <v>7</v>
      </c>
      <c r="G81" s="69">
        <v>4</v>
      </c>
      <c r="H81" s="69">
        <v>2</v>
      </c>
      <c r="I81" s="27" t="s">
        <v>118</v>
      </c>
      <c r="J81" s="69">
        <v>2</v>
      </c>
      <c r="K81" s="69">
        <v>0</v>
      </c>
      <c r="L81" s="69">
        <v>6</v>
      </c>
      <c r="M81" s="69">
        <v>0</v>
      </c>
      <c r="N81" s="27">
        <v>0</v>
      </c>
      <c r="O81" s="69">
        <v>2</v>
      </c>
      <c r="P81" s="69">
        <v>2</v>
      </c>
      <c r="Q81" s="69">
        <v>2</v>
      </c>
      <c r="R81" s="69">
        <v>1</v>
      </c>
      <c r="S81" s="69">
        <v>3</v>
      </c>
      <c r="T81" s="69">
        <v>3</v>
      </c>
      <c r="U81" s="27">
        <v>2</v>
      </c>
      <c r="V81" s="69">
        <v>5</v>
      </c>
      <c r="W81" s="69">
        <v>4</v>
      </c>
      <c r="X81" s="69">
        <v>1</v>
      </c>
      <c r="Y81" s="69">
        <v>5</v>
      </c>
      <c r="Z81" s="69">
        <v>5</v>
      </c>
      <c r="AA81" s="69">
        <v>1</v>
      </c>
      <c r="AB81" s="69">
        <v>1</v>
      </c>
      <c r="AC81" s="27">
        <v>4</v>
      </c>
      <c r="AD81" s="69"/>
      <c r="AE81" s="69"/>
    </row>
    <row r="82" spans="1:29" ht="12">
      <c r="A82" s="6">
        <v>231</v>
      </c>
      <c r="B82">
        <v>15</v>
      </c>
      <c r="C82">
        <v>20</v>
      </c>
      <c r="D82">
        <v>20</v>
      </c>
      <c r="E82" s="6">
        <v>20</v>
      </c>
      <c r="F82" s="13">
        <v>4</v>
      </c>
      <c r="G82" s="13">
        <v>2</v>
      </c>
      <c r="H82" s="13">
        <v>2</v>
      </c>
      <c r="I82" s="6">
        <v>1852.899658203125</v>
      </c>
      <c r="J82" s="13">
        <v>3</v>
      </c>
      <c r="K82" s="71">
        <v>6</v>
      </c>
      <c r="L82" s="13">
        <v>5</v>
      </c>
      <c r="M82" s="13">
        <v>0</v>
      </c>
      <c r="N82" s="6">
        <v>0</v>
      </c>
      <c r="O82" s="13">
        <v>1</v>
      </c>
      <c r="P82" s="13">
        <v>2</v>
      </c>
      <c r="Q82" s="13">
        <v>2</v>
      </c>
      <c r="R82" s="13">
        <v>1</v>
      </c>
      <c r="S82" s="13">
        <v>4</v>
      </c>
      <c r="T82" s="13">
        <v>3</v>
      </c>
      <c r="U82" s="6">
        <v>1</v>
      </c>
      <c r="V82" s="13">
        <v>4</v>
      </c>
      <c r="W82" s="13">
        <v>5</v>
      </c>
      <c r="X82" s="13">
        <v>1</v>
      </c>
      <c r="Y82" s="13">
        <v>1</v>
      </c>
      <c r="Z82" s="13">
        <v>2</v>
      </c>
      <c r="AA82" s="13">
        <v>1</v>
      </c>
      <c r="AB82" s="13">
        <v>3</v>
      </c>
      <c r="AC82" s="6">
        <v>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Q46"/>
  <sheetViews>
    <sheetView workbookViewId="0" topLeftCell="A29">
      <selection activeCell="B15" sqref="B15:G41"/>
    </sheetView>
  </sheetViews>
  <sheetFormatPr defaultColWidth="9.140625" defaultRowHeight="12.75"/>
  <sheetData>
    <row r="2" spans="2:12" ht="15">
      <c r="B2" s="32" t="s">
        <v>122</v>
      </c>
      <c r="L2" s="32" t="s">
        <v>185</v>
      </c>
    </row>
    <row r="4" spans="2:12" ht="12.75">
      <c r="B4" s="7" t="s">
        <v>123</v>
      </c>
      <c r="L4" s="7" t="s">
        <v>123</v>
      </c>
    </row>
    <row r="5" spans="2:12" ht="12">
      <c r="B5" t="s">
        <v>124</v>
      </c>
      <c r="L5" t="s">
        <v>141</v>
      </c>
    </row>
    <row r="6" spans="2:12" ht="12">
      <c r="B6" t="s">
        <v>125</v>
      </c>
      <c r="L6" t="s">
        <v>213</v>
      </c>
    </row>
    <row r="8" spans="2:12" ht="12">
      <c r="B8" t="s">
        <v>135</v>
      </c>
      <c r="L8" t="s">
        <v>186</v>
      </c>
    </row>
    <row r="9" spans="2:12" ht="12">
      <c r="B9" t="s">
        <v>136</v>
      </c>
      <c r="L9" t="s">
        <v>214</v>
      </c>
    </row>
    <row r="10" spans="2:12" ht="12">
      <c r="B10" t="s">
        <v>137</v>
      </c>
      <c r="L10" t="s">
        <v>145</v>
      </c>
    </row>
    <row r="11" spans="2:12" ht="12">
      <c r="B11" t="s">
        <v>138</v>
      </c>
      <c r="L11" t="s">
        <v>215</v>
      </c>
    </row>
    <row r="13" spans="2:12" ht="12">
      <c r="B13" t="s">
        <v>139</v>
      </c>
      <c r="L13" t="s">
        <v>216</v>
      </c>
    </row>
    <row r="14" ht="12.75">
      <c r="B14" s="7"/>
    </row>
    <row r="15" spans="2:17" ht="14.25">
      <c r="B15" s="58" t="s">
        <v>167</v>
      </c>
      <c r="C15" s="59"/>
      <c r="D15" s="59"/>
      <c r="E15" s="59"/>
      <c r="F15" s="59"/>
      <c r="G15" s="60"/>
      <c r="L15" s="58" t="s">
        <v>167</v>
      </c>
      <c r="M15" s="59"/>
      <c r="N15" s="59"/>
      <c r="O15" s="59"/>
      <c r="P15" s="59"/>
      <c r="Q15" s="60"/>
    </row>
    <row r="16" spans="2:17" ht="12">
      <c r="B16" s="30"/>
      <c r="C16" s="30" t="s">
        <v>130</v>
      </c>
      <c r="D16" s="30" t="s">
        <v>131</v>
      </c>
      <c r="E16" s="30" t="s">
        <v>132</v>
      </c>
      <c r="F16" s="8" t="s">
        <v>133</v>
      </c>
      <c r="G16" s="28" t="s">
        <v>140</v>
      </c>
      <c r="L16" s="30"/>
      <c r="M16" s="30" t="s">
        <v>130</v>
      </c>
      <c r="N16" s="30" t="s">
        <v>131</v>
      </c>
      <c r="O16" s="30" t="s">
        <v>132</v>
      </c>
      <c r="P16" s="8" t="s">
        <v>133</v>
      </c>
      <c r="Q16" s="28" t="s">
        <v>140</v>
      </c>
    </row>
    <row r="17" spans="1:17" ht="12">
      <c r="A17" s="30"/>
      <c r="B17" s="29" t="s">
        <v>134</v>
      </c>
      <c r="C17" s="35">
        <v>-3.9345</v>
      </c>
      <c r="D17" s="35">
        <v>29.4346</v>
      </c>
      <c r="E17" s="35">
        <v>-0.1337</v>
      </c>
      <c r="F17" s="35">
        <v>0.8947</v>
      </c>
      <c r="G17" s="33">
        <f aca="true" t="shared" si="0" ref="G17:G41">IF(F17&lt;=0.101,ROUND(F17,2),"")</f>
      </c>
      <c r="I17" s="13"/>
      <c r="L17" s="29" t="s">
        <v>134</v>
      </c>
      <c r="M17" s="35">
        <v>-19.2198</v>
      </c>
      <c r="N17" s="35">
        <v>8.7028</v>
      </c>
      <c r="O17" s="35">
        <v>-2.2085</v>
      </c>
      <c r="P17" s="35">
        <v>0.0318</v>
      </c>
      <c r="Q17" s="33">
        <f aca="true" t="shared" si="1" ref="Q17:Q24">IF(P17&lt;=0.101,ROUND(P17,2),"")</f>
        <v>0.03</v>
      </c>
    </row>
    <row r="18" spans="1:17" ht="12">
      <c r="A18" s="30"/>
      <c r="B18" t="s">
        <v>13</v>
      </c>
      <c r="C18" s="36">
        <v>0.3643</v>
      </c>
      <c r="D18" s="36">
        <v>2.9171</v>
      </c>
      <c r="E18" s="36">
        <v>0.1249</v>
      </c>
      <c r="F18" s="36">
        <v>0.9015</v>
      </c>
      <c r="G18" s="31">
        <f t="shared" si="0"/>
      </c>
      <c r="I18" s="13"/>
      <c r="L18" t="s">
        <v>13</v>
      </c>
      <c r="M18" s="36">
        <v>3.5566</v>
      </c>
      <c r="N18" s="36">
        <v>1.4424</v>
      </c>
      <c r="O18" s="36">
        <v>2.4657</v>
      </c>
      <c r="P18" s="36">
        <v>0.0172</v>
      </c>
      <c r="Q18" s="31">
        <f t="shared" si="1"/>
        <v>0.02</v>
      </c>
    </row>
    <row r="19" spans="1:17" ht="12">
      <c r="A19" s="30"/>
      <c r="B19" t="s">
        <v>230</v>
      </c>
      <c r="C19" s="36">
        <v>8.3376</v>
      </c>
      <c r="D19" s="36">
        <v>4.6209</v>
      </c>
      <c r="E19" s="36">
        <v>1.8043</v>
      </c>
      <c r="F19" s="36">
        <v>0.0823</v>
      </c>
      <c r="G19" s="31">
        <f t="shared" si="0"/>
        <v>0.08</v>
      </c>
      <c r="I19" s="13"/>
      <c r="L19" t="s">
        <v>15</v>
      </c>
      <c r="M19" s="36">
        <v>5.0573</v>
      </c>
      <c r="N19" s="36">
        <v>1.9052</v>
      </c>
      <c r="O19" s="36">
        <v>2.6544</v>
      </c>
      <c r="P19" s="36">
        <v>0.0106</v>
      </c>
      <c r="Q19" s="31">
        <f t="shared" si="1"/>
        <v>0.01</v>
      </c>
    </row>
    <row r="20" spans="1:17" ht="12">
      <c r="A20" s="30"/>
      <c r="B20" t="s">
        <v>231</v>
      </c>
      <c r="C20" s="36">
        <v>5.4604</v>
      </c>
      <c r="D20" s="36">
        <v>3.1089</v>
      </c>
      <c r="E20" s="36">
        <v>1.7564</v>
      </c>
      <c r="F20" s="36">
        <v>0.0904</v>
      </c>
      <c r="G20" s="31">
        <f t="shared" si="0"/>
        <v>0.09</v>
      </c>
      <c r="I20" s="13"/>
      <c r="L20" t="s">
        <v>119</v>
      </c>
      <c r="M20" s="36">
        <v>0.0003</v>
      </c>
      <c r="N20" s="36">
        <v>0.0001</v>
      </c>
      <c r="O20" s="36">
        <v>1.8769</v>
      </c>
      <c r="P20" s="36">
        <v>0.0664</v>
      </c>
      <c r="Q20" s="31">
        <f t="shared" si="1"/>
        <v>0.07</v>
      </c>
    </row>
    <row r="21" spans="1:17" ht="12">
      <c r="A21" s="30"/>
      <c r="B21" s="28" t="s">
        <v>119</v>
      </c>
      <c r="C21" s="37">
        <v>0.0001</v>
      </c>
      <c r="D21" s="37">
        <v>0.0002</v>
      </c>
      <c r="E21" s="37">
        <v>0.7386</v>
      </c>
      <c r="F21" s="37">
        <v>0.4665</v>
      </c>
      <c r="G21" s="34">
        <f t="shared" si="0"/>
      </c>
      <c r="I21" s="13"/>
      <c r="L21" s="28" t="s">
        <v>18</v>
      </c>
      <c r="M21" s="37">
        <v>4.0288</v>
      </c>
      <c r="N21" s="37">
        <v>1.693</v>
      </c>
      <c r="O21" s="37">
        <v>2.3798</v>
      </c>
      <c r="P21" s="37">
        <v>0.0212</v>
      </c>
      <c r="Q21" s="34">
        <f t="shared" si="1"/>
        <v>0.02</v>
      </c>
    </row>
    <row r="22" spans="1:17" ht="12">
      <c r="A22" s="30"/>
      <c r="B22" t="s">
        <v>232</v>
      </c>
      <c r="C22" s="36">
        <v>-0.4692</v>
      </c>
      <c r="D22" s="36">
        <v>2.7034</v>
      </c>
      <c r="E22" s="36">
        <v>-0.1736</v>
      </c>
      <c r="F22" s="36">
        <v>0.8635</v>
      </c>
      <c r="G22" s="31">
        <f t="shared" si="0"/>
      </c>
      <c r="I22" s="13"/>
      <c r="L22" t="s">
        <v>19</v>
      </c>
      <c r="M22" s="36">
        <v>3.4951</v>
      </c>
      <c r="N22" s="36">
        <v>1.8895</v>
      </c>
      <c r="O22" s="36">
        <v>1.8498</v>
      </c>
      <c r="P22" s="36">
        <v>0.0703</v>
      </c>
      <c r="Q22" s="31">
        <f t="shared" si="1"/>
        <v>0.07</v>
      </c>
    </row>
    <row r="23" spans="1:17" ht="12">
      <c r="A23" s="30"/>
      <c r="B23" t="s">
        <v>233</v>
      </c>
      <c r="C23" s="36">
        <v>4.9548</v>
      </c>
      <c r="D23" s="36">
        <v>2.6546</v>
      </c>
      <c r="E23" s="36">
        <v>1.8665</v>
      </c>
      <c r="F23" s="36">
        <v>0.0729</v>
      </c>
      <c r="G23" s="31">
        <f t="shared" si="0"/>
        <v>0.07</v>
      </c>
      <c r="I23" s="13"/>
      <c r="L23" t="s">
        <v>20</v>
      </c>
      <c r="M23" s="36">
        <v>1.1293</v>
      </c>
      <c r="N23" s="36">
        <v>0.5835</v>
      </c>
      <c r="O23" s="36">
        <v>1.9356</v>
      </c>
      <c r="P23" s="36">
        <v>0.0586</v>
      </c>
      <c r="Q23" s="31">
        <f t="shared" si="1"/>
        <v>0.06</v>
      </c>
    </row>
    <row r="24" spans="1:17" ht="12">
      <c r="A24" s="30"/>
      <c r="B24" t="s">
        <v>234</v>
      </c>
      <c r="C24" s="36">
        <v>1.8623</v>
      </c>
      <c r="D24" s="36">
        <v>2.296</v>
      </c>
      <c r="E24" s="36">
        <v>0.8111</v>
      </c>
      <c r="F24" s="36">
        <v>0.4244</v>
      </c>
      <c r="G24" s="31">
        <f t="shared" si="0"/>
      </c>
      <c r="I24" s="13"/>
      <c r="L24" t="s">
        <v>21</v>
      </c>
      <c r="M24" s="36">
        <v>-3.1654</v>
      </c>
      <c r="N24" s="36">
        <v>1.5508</v>
      </c>
      <c r="O24" s="36">
        <v>-2.0412</v>
      </c>
      <c r="P24" s="36">
        <v>0.0465</v>
      </c>
      <c r="Q24" s="31">
        <f t="shared" si="1"/>
        <v>0.05</v>
      </c>
    </row>
    <row r="25" spans="1:17" ht="12">
      <c r="A25" s="30"/>
      <c r="B25" t="s">
        <v>235</v>
      </c>
      <c r="C25" s="36">
        <v>0</v>
      </c>
      <c r="D25" s="36">
        <v>0</v>
      </c>
      <c r="E25" s="36">
        <v>0.624</v>
      </c>
      <c r="F25" s="36">
        <v>0.5378</v>
      </c>
      <c r="G25" s="31">
        <f t="shared" si="0"/>
      </c>
      <c r="I25" s="13"/>
      <c r="M25" s="36"/>
      <c r="N25" s="36"/>
      <c r="O25" s="36"/>
      <c r="P25" s="36"/>
      <c r="Q25" s="31"/>
    </row>
    <row r="26" spans="1:17" ht="12">
      <c r="A26" s="30"/>
      <c r="B26" s="28" t="s">
        <v>16</v>
      </c>
      <c r="C26" s="37">
        <v>0.0031</v>
      </c>
      <c r="D26" s="37">
        <v>0.0079</v>
      </c>
      <c r="E26" s="37">
        <v>0.3974</v>
      </c>
      <c r="F26" s="37">
        <v>0.6942</v>
      </c>
      <c r="G26" s="34">
        <f t="shared" si="0"/>
      </c>
      <c r="I26" s="13"/>
      <c r="L26" s="28"/>
      <c r="M26" s="37"/>
      <c r="N26" s="37"/>
      <c r="O26" s="37"/>
      <c r="P26" s="37"/>
      <c r="Q26" s="34"/>
    </row>
    <row r="27" spans="1:9" ht="12">
      <c r="A27" s="30"/>
      <c r="B27" t="s">
        <v>248</v>
      </c>
      <c r="C27" s="36">
        <v>-7.3448</v>
      </c>
      <c r="D27" s="36">
        <v>7.7362</v>
      </c>
      <c r="E27" s="36">
        <v>-0.9494</v>
      </c>
      <c r="F27" s="36">
        <v>0.3508</v>
      </c>
      <c r="G27" s="31">
        <f t="shared" si="0"/>
      </c>
      <c r="I27" s="13"/>
    </row>
    <row r="28" spans="1:12" ht="12">
      <c r="A28" s="30"/>
      <c r="B28" t="s">
        <v>249</v>
      </c>
      <c r="C28" s="36">
        <v>8.4041</v>
      </c>
      <c r="D28" s="36">
        <v>10.1196</v>
      </c>
      <c r="E28" s="36">
        <v>0.8305</v>
      </c>
      <c r="F28" s="36">
        <v>0.4136</v>
      </c>
      <c r="G28" s="31">
        <f t="shared" si="0"/>
      </c>
      <c r="I28" s="13"/>
      <c r="L28" t="s">
        <v>217</v>
      </c>
    </row>
    <row r="29" spans="1:12" ht="12">
      <c r="A29" s="30"/>
      <c r="B29" t="s">
        <v>250</v>
      </c>
      <c r="C29" s="36">
        <v>-2.7102</v>
      </c>
      <c r="D29" s="36">
        <v>9.1391</v>
      </c>
      <c r="E29" s="36">
        <v>-0.2965</v>
      </c>
      <c r="F29" s="36">
        <v>0.7691</v>
      </c>
      <c r="G29" s="31">
        <f t="shared" si="0"/>
      </c>
      <c r="I29" s="13"/>
      <c r="L29" t="s">
        <v>218</v>
      </c>
    </row>
    <row r="30" spans="1:12" ht="12">
      <c r="A30" s="30"/>
      <c r="B30" t="s">
        <v>251</v>
      </c>
      <c r="C30" s="36">
        <v>-1.353</v>
      </c>
      <c r="D30" s="36">
        <v>7.0859</v>
      </c>
      <c r="E30" s="36">
        <v>-0.1909</v>
      </c>
      <c r="F30" s="36">
        <v>0.85</v>
      </c>
      <c r="G30" s="31">
        <f t="shared" si="0"/>
      </c>
      <c r="I30" s="13"/>
      <c r="L30" t="s">
        <v>219</v>
      </c>
    </row>
    <row r="31" spans="1:12" ht="12">
      <c r="A31" s="30"/>
      <c r="B31" t="s">
        <v>252</v>
      </c>
      <c r="C31" s="36">
        <v>1.7834</v>
      </c>
      <c r="D31" s="36">
        <v>1.2037</v>
      </c>
      <c r="E31" s="36">
        <v>1.4816</v>
      </c>
      <c r="F31" s="36">
        <v>0.15</v>
      </c>
      <c r="G31" s="31">
        <f t="shared" si="0"/>
      </c>
      <c r="I31" s="13"/>
      <c r="L31" t="s">
        <v>220</v>
      </c>
    </row>
    <row r="32" spans="1:9" ht="12">
      <c r="A32" s="30"/>
      <c r="B32" t="s">
        <v>253</v>
      </c>
      <c r="C32" s="36">
        <v>-3.1406</v>
      </c>
      <c r="D32" s="36">
        <v>2.3738</v>
      </c>
      <c r="E32" s="36">
        <v>-1.323</v>
      </c>
      <c r="F32" s="36">
        <v>0.1969</v>
      </c>
      <c r="G32" s="31">
        <f t="shared" si="0"/>
      </c>
      <c r="I32" s="13"/>
    </row>
    <row r="33" spans="1:9" ht="12">
      <c r="A33" s="30"/>
      <c r="B33" s="28" t="s">
        <v>26</v>
      </c>
      <c r="C33" s="37">
        <v>-7.0352</v>
      </c>
      <c r="D33" s="37">
        <v>7.3403</v>
      </c>
      <c r="E33" s="37">
        <v>-0.9584</v>
      </c>
      <c r="F33" s="37">
        <v>0.3463</v>
      </c>
      <c r="G33" s="34">
        <f t="shared" si="0"/>
      </c>
      <c r="I33" s="13"/>
    </row>
    <row r="34" spans="1:9" ht="12">
      <c r="A34" s="30"/>
      <c r="B34" t="s">
        <v>254</v>
      </c>
      <c r="C34" s="36">
        <v>1.1807</v>
      </c>
      <c r="D34" s="36">
        <v>2.6218</v>
      </c>
      <c r="E34" s="36">
        <v>0.4503</v>
      </c>
      <c r="F34" s="36">
        <v>0.6561</v>
      </c>
      <c r="G34" s="31">
        <f t="shared" si="0"/>
      </c>
      <c r="I34" s="13"/>
    </row>
    <row r="35" spans="1:9" ht="12">
      <c r="A35" s="30"/>
      <c r="B35" t="s">
        <v>255</v>
      </c>
      <c r="C35" s="36">
        <v>-2.0315</v>
      </c>
      <c r="D35" s="36">
        <v>3.5103</v>
      </c>
      <c r="E35" s="36">
        <v>-0.5787</v>
      </c>
      <c r="F35" s="36">
        <v>0.5676</v>
      </c>
      <c r="G35" s="31">
        <f t="shared" si="0"/>
      </c>
      <c r="I35" s="13"/>
    </row>
    <row r="36" spans="1:9" ht="12">
      <c r="A36" s="30"/>
      <c r="B36" t="s">
        <v>256</v>
      </c>
      <c r="C36" s="36">
        <v>-1.7131</v>
      </c>
      <c r="D36" s="36">
        <v>3.6091</v>
      </c>
      <c r="E36" s="36">
        <v>-0.4746</v>
      </c>
      <c r="F36" s="36">
        <v>0.6389</v>
      </c>
      <c r="G36" s="31">
        <f t="shared" si="0"/>
      </c>
      <c r="I36" s="13"/>
    </row>
    <row r="37" spans="1:9" ht="12">
      <c r="A37" s="30"/>
      <c r="B37" t="s">
        <v>257</v>
      </c>
      <c r="C37" s="36">
        <v>0.5015</v>
      </c>
      <c r="D37" s="36">
        <v>2.478</v>
      </c>
      <c r="E37" s="36">
        <v>0.2024</v>
      </c>
      <c r="F37" s="36">
        <v>0.8411</v>
      </c>
      <c r="G37" s="31">
        <f t="shared" si="0"/>
      </c>
      <c r="I37" s="13"/>
    </row>
    <row r="38" spans="1:7" ht="12">
      <c r="A38" s="30"/>
      <c r="B38" t="s">
        <v>258</v>
      </c>
      <c r="C38" s="36">
        <v>1.2356</v>
      </c>
      <c r="D38" s="36">
        <v>2.9245</v>
      </c>
      <c r="E38" s="36">
        <v>0.4225</v>
      </c>
      <c r="F38" s="36">
        <v>0.676</v>
      </c>
      <c r="G38" s="31">
        <f t="shared" si="0"/>
      </c>
    </row>
    <row r="39" spans="1:7" ht="12">
      <c r="A39" s="30"/>
      <c r="B39" t="s">
        <v>259</v>
      </c>
      <c r="C39" s="36">
        <v>0.2585</v>
      </c>
      <c r="D39" s="36">
        <v>3.0024</v>
      </c>
      <c r="E39" s="36">
        <v>0.0861</v>
      </c>
      <c r="F39" s="36">
        <v>0.932</v>
      </c>
      <c r="G39" s="31">
        <f t="shared" si="0"/>
      </c>
    </row>
    <row r="40" spans="1:7" ht="12">
      <c r="A40" s="30"/>
      <c r="B40" t="s">
        <v>260</v>
      </c>
      <c r="C40" s="36">
        <v>-9.7408</v>
      </c>
      <c r="D40" s="36">
        <v>4.9388</v>
      </c>
      <c r="E40" s="36">
        <v>-1.9723</v>
      </c>
      <c r="F40" s="36">
        <v>0.0589</v>
      </c>
      <c r="G40" s="31">
        <f t="shared" si="0"/>
        <v>0.06</v>
      </c>
    </row>
    <row r="41" spans="1:7" ht="12">
      <c r="A41" s="30"/>
      <c r="B41" s="28" t="s">
        <v>30</v>
      </c>
      <c r="C41" s="37">
        <v>2.2643</v>
      </c>
      <c r="D41" s="37">
        <v>4.1987</v>
      </c>
      <c r="E41" s="37">
        <v>0.5393</v>
      </c>
      <c r="F41" s="37">
        <v>0.5941</v>
      </c>
      <c r="G41" s="34">
        <f t="shared" si="0"/>
      </c>
    </row>
    <row r="43" ht="12">
      <c r="B43" t="s">
        <v>126</v>
      </c>
    </row>
    <row r="44" ht="12">
      <c r="B44" t="s">
        <v>127</v>
      </c>
    </row>
    <row r="45" ht="12">
      <c r="B45" t="s">
        <v>128</v>
      </c>
    </row>
    <row r="46" ht="12">
      <c r="B46" t="s">
        <v>129</v>
      </c>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Q46"/>
  <sheetViews>
    <sheetView workbookViewId="0" topLeftCell="A29">
      <selection activeCell="B15" sqref="B15:G41"/>
    </sheetView>
  </sheetViews>
  <sheetFormatPr defaultColWidth="9.140625" defaultRowHeight="12.75"/>
  <sheetData>
    <row r="2" spans="2:12" ht="15">
      <c r="B2" s="32" t="s">
        <v>122</v>
      </c>
      <c r="L2" s="32" t="s">
        <v>185</v>
      </c>
    </row>
    <row r="4" spans="2:12" ht="12.75">
      <c r="B4" s="7" t="s">
        <v>123</v>
      </c>
      <c r="L4" s="7" t="s">
        <v>123</v>
      </c>
    </row>
    <row r="5" spans="2:12" ht="12">
      <c r="B5" t="s">
        <v>141</v>
      </c>
      <c r="L5" t="s">
        <v>124</v>
      </c>
    </row>
    <row r="6" spans="2:12" ht="12">
      <c r="B6" t="s">
        <v>142</v>
      </c>
      <c r="L6" t="s">
        <v>187</v>
      </c>
    </row>
    <row r="8" spans="2:12" ht="12">
      <c r="B8" t="s">
        <v>143</v>
      </c>
      <c r="L8" t="s">
        <v>188</v>
      </c>
    </row>
    <row r="9" spans="2:12" ht="12">
      <c r="B9" t="s">
        <v>144</v>
      </c>
      <c r="L9" t="s">
        <v>189</v>
      </c>
    </row>
    <row r="10" spans="2:12" ht="12">
      <c r="B10" t="s">
        <v>145</v>
      </c>
      <c r="L10" t="s">
        <v>190</v>
      </c>
    </row>
    <row r="11" spans="2:12" ht="12">
      <c r="B11" t="s">
        <v>146</v>
      </c>
      <c r="L11" t="s">
        <v>191</v>
      </c>
    </row>
    <row r="15" spans="2:17" ht="14.25">
      <c r="B15" s="58" t="s">
        <v>168</v>
      </c>
      <c r="C15" s="59"/>
      <c r="D15" s="59"/>
      <c r="E15" s="59"/>
      <c r="F15" s="59"/>
      <c r="G15" s="60"/>
      <c r="L15" s="58" t="s">
        <v>168</v>
      </c>
      <c r="M15" s="59"/>
      <c r="N15" s="59"/>
      <c r="O15" s="59"/>
      <c r="P15" s="59"/>
      <c r="Q15" s="60"/>
    </row>
    <row r="16" spans="2:17" ht="12">
      <c r="B16" s="30"/>
      <c r="C16" s="30" t="s">
        <v>130</v>
      </c>
      <c r="D16" s="30" t="s">
        <v>131</v>
      </c>
      <c r="E16" s="30" t="s">
        <v>132</v>
      </c>
      <c r="F16" s="8" t="s">
        <v>133</v>
      </c>
      <c r="G16" s="28" t="s">
        <v>140</v>
      </c>
      <c r="L16" s="30"/>
      <c r="M16" s="30" t="s">
        <v>130</v>
      </c>
      <c r="N16" s="30" t="s">
        <v>131</v>
      </c>
      <c r="O16" s="30" t="s">
        <v>132</v>
      </c>
      <c r="P16" s="8" t="s">
        <v>133</v>
      </c>
      <c r="Q16" s="28" t="s">
        <v>140</v>
      </c>
    </row>
    <row r="17" spans="1:17" ht="12">
      <c r="A17">
        <v>1</v>
      </c>
      <c r="B17" s="29" t="s">
        <v>134</v>
      </c>
      <c r="C17" s="35">
        <v>-2.3891</v>
      </c>
      <c r="D17" s="35">
        <v>30.6769</v>
      </c>
      <c r="E17" s="35">
        <v>-0.0779</v>
      </c>
      <c r="F17" s="35">
        <v>0.9385</v>
      </c>
      <c r="G17" s="33">
        <f aca="true" t="shared" si="0" ref="G17:G41">IF(F17&lt;=0.101,ROUND(F17,2),"")</f>
      </c>
      <c r="L17" s="29" t="s">
        <v>134</v>
      </c>
      <c r="M17" s="35">
        <v>-5.2422</v>
      </c>
      <c r="N17" s="35">
        <v>6.9314</v>
      </c>
      <c r="O17" s="35">
        <v>-0.7563</v>
      </c>
      <c r="P17" s="35">
        <v>0.452</v>
      </c>
      <c r="Q17" s="33">
        <f aca="true" t="shared" si="1" ref="Q17:Q22">IF(P17&lt;0.1,ROUND(P17,2),"")</f>
      </c>
    </row>
    <row r="18" spans="1:17" ht="12">
      <c r="A18">
        <v>2</v>
      </c>
      <c r="B18" t="s">
        <v>13</v>
      </c>
      <c r="C18" s="36">
        <v>1.3674</v>
      </c>
      <c r="D18" s="36">
        <v>2.917</v>
      </c>
      <c r="E18" s="36">
        <v>0.4688</v>
      </c>
      <c r="F18" s="36">
        <v>0.6429</v>
      </c>
      <c r="G18" s="31">
        <f t="shared" si="0"/>
      </c>
      <c r="L18" t="s">
        <v>13</v>
      </c>
      <c r="M18" s="36">
        <v>2.0418</v>
      </c>
      <c r="N18" s="36">
        <v>1.102</v>
      </c>
      <c r="O18" s="36">
        <v>1.8528</v>
      </c>
      <c r="P18" s="36">
        <v>0.0681</v>
      </c>
      <c r="Q18" s="31">
        <f t="shared" si="1"/>
        <v>0.07</v>
      </c>
    </row>
    <row r="19" spans="1:17" ht="12">
      <c r="A19">
        <v>3</v>
      </c>
      <c r="B19" t="s">
        <v>230</v>
      </c>
      <c r="C19" s="36">
        <v>4.7164</v>
      </c>
      <c r="D19" s="36">
        <v>4.6565</v>
      </c>
      <c r="E19" s="36">
        <v>1.0129</v>
      </c>
      <c r="F19" s="36">
        <v>0.3198</v>
      </c>
      <c r="G19" s="31">
        <f t="shared" si="0"/>
      </c>
      <c r="L19" t="s">
        <v>19</v>
      </c>
      <c r="M19" s="36">
        <v>3.1712</v>
      </c>
      <c r="N19" s="36">
        <v>1.5296</v>
      </c>
      <c r="O19" s="36">
        <v>2.0733</v>
      </c>
      <c r="P19" s="36">
        <v>0.0418</v>
      </c>
      <c r="Q19" s="31">
        <f t="shared" si="1"/>
        <v>0.04</v>
      </c>
    </row>
    <row r="20" spans="1:17" ht="12">
      <c r="A20">
        <v>4</v>
      </c>
      <c r="B20" t="s">
        <v>231</v>
      </c>
      <c r="C20" s="36">
        <v>-0.8342</v>
      </c>
      <c r="D20" s="36">
        <v>2.8231</v>
      </c>
      <c r="E20" s="36">
        <v>-0.2955</v>
      </c>
      <c r="F20" s="36">
        <v>0.7698</v>
      </c>
      <c r="G20" s="31">
        <f t="shared" si="0"/>
      </c>
      <c r="L20" t="s">
        <v>21</v>
      </c>
      <c r="M20" s="36">
        <v>-0.5545</v>
      </c>
      <c r="N20" s="36">
        <v>1.1611</v>
      </c>
      <c r="O20" s="36">
        <v>-0.4776</v>
      </c>
      <c r="P20" s="36">
        <v>0.6344</v>
      </c>
      <c r="Q20" s="31">
        <f t="shared" si="1"/>
      </c>
    </row>
    <row r="21" spans="1:17" ht="12">
      <c r="A21">
        <v>5</v>
      </c>
      <c r="B21" s="28" t="s">
        <v>119</v>
      </c>
      <c r="C21" s="37">
        <v>-0.0003</v>
      </c>
      <c r="D21" s="37">
        <v>0.0002</v>
      </c>
      <c r="E21" s="37">
        <v>-1.4178</v>
      </c>
      <c r="F21" s="37">
        <v>0.1673</v>
      </c>
      <c r="G21" s="34">
        <f t="shared" si="0"/>
      </c>
      <c r="L21" s="28" t="s">
        <v>33</v>
      </c>
      <c r="M21" s="37">
        <v>-2.033</v>
      </c>
      <c r="N21" s="37">
        <v>1.7666</v>
      </c>
      <c r="O21" s="37">
        <v>-1.1508</v>
      </c>
      <c r="P21" s="37">
        <v>0.2537</v>
      </c>
      <c r="Q21" s="34">
        <f t="shared" si="1"/>
      </c>
    </row>
    <row r="22" spans="1:17" ht="12">
      <c r="A22">
        <v>6</v>
      </c>
      <c r="B22" t="s">
        <v>232</v>
      </c>
      <c r="C22" s="36">
        <v>-1.3079</v>
      </c>
      <c r="D22" s="36">
        <v>2.8519</v>
      </c>
      <c r="E22" s="36">
        <v>-0.4586</v>
      </c>
      <c r="F22" s="36">
        <v>0.6501</v>
      </c>
      <c r="G22" s="31">
        <f t="shared" si="0"/>
      </c>
      <c r="L22" t="s">
        <v>34</v>
      </c>
      <c r="M22" s="36">
        <v>1.9668</v>
      </c>
      <c r="N22" s="36">
        <v>1.2781</v>
      </c>
      <c r="O22" s="36">
        <v>1.5388</v>
      </c>
      <c r="P22" s="36">
        <v>0.1283</v>
      </c>
      <c r="Q22" s="31">
        <f t="shared" si="1"/>
      </c>
    </row>
    <row r="23" spans="1:17" ht="12">
      <c r="A23">
        <v>7</v>
      </c>
      <c r="B23" t="s">
        <v>233</v>
      </c>
      <c r="C23" s="36">
        <v>2.1483</v>
      </c>
      <c r="D23" s="36">
        <v>2.5824</v>
      </c>
      <c r="E23" s="36">
        <v>0.8319</v>
      </c>
      <c r="F23" s="36">
        <v>0.4125</v>
      </c>
      <c r="G23" s="31">
        <f t="shared" si="0"/>
      </c>
      <c r="M23" s="36"/>
      <c r="N23" s="36"/>
      <c r="O23" s="36"/>
      <c r="P23" s="36"/>
      <c r="Q23" s="31"/>
    </row>
    <row r="24" spans="1:17" ht="12">
      <c r="A24">
        <v>8</v>
      </c>
      <c r="B24" t="s">
        <v>234</v>
      </c>
      <c r="C24" s="36">
        <v>2.7373</v>
      </c>
      <c r="D24" s="36">
        <v>2.4049</v>
      </c>
      <c r="E24" s="36">
        <v>1.1382</v>
      </c>
      <c r="F24" s="36">
        <v>0.2647</v>
      </c>
      <c r="G24" s="31">
        <f t="shared" si="0"/>
      </c>
      <c r="M24" s="36"/>
      <c r="N24" s="36"/>
      <c r="O24" s="36"/>
      <c r="P24" s="36"/>
      <c r="Q24" s="31"/>
    </row>
    <row r="25" spans="1:17" ht="12">
      <c r="A25">
        <v>9</v>
      </c>
      <c r="B25" t="s">
        <v>235</v>
      </c>
      <c r="C25" s="36">
        <v>0</v>
      </c>
      <c r="D25" s="36">
        <v>0</v>
      </c>
      <c r="E25" s="36">
        <v>1.2873</v>
      </c>
      <c r="F25" s="36">
        <v>0.2085</v>
      </c>
      <c r="G25" s="31">
        <f t="shared" si="0"/>
      </c>
      <c r="M25" s="36"/>
      <c r="N25" s="36"/>
      <c r="O25" s="36"/>
      <c r="P25" s="36"/>
      <c r="Q25" s="31"/>
    </row>
    <row r="26" spans="1:17" ht="12">
      <c r="A26">
        <v>10</v>
      </c>
      <c r="B26" s="28" t="s">
        <v>16</v>
      </c>
      <c r="C26" s="37">
        <v>-0.0022</v>
      </c>
      <c r="D26" s="37">
        <v>0.0082</v>
      </c>
      <c r="E26" s="37">
        <v>-0.2707</v>
      </c>
      <c r="F26" s="37">
        <v>0.7886</v>
      </c>
      <c r="G26" s="34">
        <f t="shared" si="0"/>
      </c>
      <c r="L26" s="28"/>
      <c r="M26" s="37"/>
      <c r="N26" s="37"/>
      <c r="O26" s="37"/>
      <c r="P26" s="37"/>
      <c r="Q26" s="34"/>
    </row>
    <row r="27" spans="1:7" ht="12">
      <c r="A27">
        <v>11</v>
      </c>
      <c r="B27" t="s">
        <v>248</v>
      </c>
      <c r="C27" s="36">
        <v>-6.5627</v>
      </c>
      <c r="D27" s="36">
        <v>7.1276</v>
      </c>
      <c r="E27" s="36">
        <v>-0.9207</v>
      </c>
      <c r="F27" s="36">
        <v>0.365</v>
      </c>
      <c r="G27" s="31">
        <f t="shared" si="0"/>
      </c>
    </row>
    <row r="28" spans="1:12" ht="12">
      <c r="A28">
        <v>12</v>
      </c>
      <c r="B28" t="s">
        <v>249</v>
      </c>
      <c r="C28" s="36">
        <v>6.9652</v>
      </c>
      <c r="D28" s="36">
        <v>10.5371</v>
      </c>
      <c r="E28" s="36">
        <v>0.661</v>
      </c>
      <c r="F28" s="36">
        <v>0.514</v>
      </c>
      <c r="G28" s="31">
        <f t="shared" si="0"/>
      </c>
      <c r="L28" t="s">
        <v>192</v>
      </c>
    </row>
    <row r="29" spans="1:12" ht="12">
      <c r="A29">
        <v>13</v>
      </c>
      <c r="B29" t="s">
        <v>250</v>
      </c>
      <c r="C29" s="36">
        <v>0.3913</v>
      </c>
      <c r="D29" s="36">
        <v>9.4833</v>
      </c>
      <c r="E29" s="36">
        <v>0.0413</v>
      </c>
      <c r="F29" s="36">
        <v>0.9674</v>
      </c>
      <c r="G29" s="31">
        <f t="shared" si="0"/>
      </c>
      <c r="L29" t="s">
        <v>193</v>
      </c>
    </row>
    <row r="30" spans="1:12" ht="12">
      <c r="A30">
        <v>14</v>
      </c>
      <c r="B30" t="s">
        <v>251</v>
      </c>
      <c r="C30" s="36">
        <v>-1.8069</v>
      </c>
      <c r="D30" s="36">
        <v>7.4752</v>
      </c>
      <c r="E30" s="36">
        <v>-0.2417</v>
      </c>
      <c r="F30" s="36">
        <v>0.8108</v>
      </c>
      <c r="G30" s="31">
        <f t="shared" si="0"/>
      </c>
      <c r="L30" t="s">
        <v>194</v>
      </c>
    </row>
    <row r="31" spans="1:12" ht="12">
      <c r="A31">
        <v>15</v>
      </c>
      <c r="B31" t="s">
        <v>252</v>
      </c>
      <c r="C31" s="36">
        <v>-0.3027</v>
      </c>
      <c r="D31" s="36">
        <v>1.1597</v>
      </c>
      <c r="E31" s="36">
        <v>-0.261</v>
      </c>
      <c r="F31" s="36">
        <v>0.796</v>
      </c>
      <c r="G31" s="31">
        <f t="shared" si="0"/>
      </c>
      <c r="L31" t="s">
        <v>195</v>
      </c>
    </row>
    <row r="32" spans="1:7" ht="12">
      <c r="A32">
        <v>16</v>
      </c>
      <c r="B32" t="s">
        <v>253</v>
      </c>
      <c r="C32" s="36">
        <v>-2.1913</v>
      </c>
      <c r="D32" s="36">
        <v>2.3515</v>
      </c>
      <c r="E32" s="36">
        <v>-0.9319</v>
      </c>
      <c r="F32" s="36">
        <v>0.3594</v>
      </c>
      <c r="G32" s="31">
        <f t="shared" si="0"/>
      </c>
    </row>
    <row r="33" spans="1:7" ht="12">
      <c r="A33">
        <v>17</v>
      </c>
      <c r="B33" s="28" t="s">
        <v>26</v>
      </c>
      <c r="C33" s="37">
        <v>-1.4499</v>
      </c>
      <c r="D33" s="37">
        <v>6.6219</v>
      </c>
      <c r="E33" s="37">
        <v>-0.2189</v>
      </c>
      <c r="F33" s="37">
        <v>0.8283</v>
      </c>
      <c r="G33" s="34">
        <f t="shared" si="0"/>
      </c>
    </row>
    <row r="34" spans="1:7" ht="12">
      <c r="A34">
        <v>18</v>
      </c>
      <c r="B34" t="s">
        <v>254</v>
      </c>
      <c r="C34" s="36">
        <v>-0.1903</v>
      </c>
      <c r="D34" s="36">
        <v>2.7617</v>
      </c>
      <c r="E34" s="36">
        <v>-0.0689</v>
      </c>
      <c r="F34" s="36">
        <v>0.9456</v>
      </c>
      <c r="G34" s="31">
        <f t="shared" si="0"/>
      </c>
    </row>
    <row r="35" spans="1:7" ht="12">
      <c r="A35">
        <v>19</v>
      </c>
      <c r="B35" t="s">
        <v>255</v>
      </c>
      <c r="C35" s="36">
        <v>-0.2588</v>
      </c>
      <c r="D35" s="36">
        <v>2.8987</v>
      </c>
      <c r="E35" s="36">
        <v>-0.0893</v>
      </c>
      <c r="F35" s="36">
        <v>0.9295</v>
      </c>
      <c r="G35" s="31">
        <f t="shared" si="0"/>
      </c>
    </row>
    <row r="36" spans="1:7" ht="12">
      <c r="A36">
        <v>20</v>
      </c>
      <c r="B36" t="s">
        <v>256</v>
      </c>
      <c r="C36" s="36">
        <v>-6.2318</v>
      </c>
      <c r="D36" s="36">
        <v>3.2033</v>
      </c>
      <c r="E36" s="36">
        <v>-1.9454</v>
      </c>
      <c r="F36" s="36">
        <v>0.0618</v>
      </c>
      <c r="G36" s="31">
        <f t="shared" si="0"/>
        <v>0.06</v>
      </c>
    </row>
    <row r="37" spans="1:7" ht="12">
      <c r="A37">
        <v>21</v>
      </c>
      <c r="B37" t="s">
        <v>257</v>
      </c>
      <c r="C37" s="36">
        <v>4.6073</v>
      </c>
      <c r="D37" s="36">
        <v>2.3893</v>
      </c>
      <c r="E37" s="36">
        <v>1.9283</v>
      </c>
      <c r="F37" s="36">
        <v>0.064</v>
      </c>
      <c r="G37" s="31">
        <f t="shared" si="0"/>
        <v>0.06</v>
      </c>
    </row>
    <row r="38" spans="1:7" ht="12">
      <c r="A38">
        <v>22</v>
      </c>
      <c r="B38" t="s">
        <v>258</v>
      </c>
      <c r="C38" s="36">
        <v>1.2818</v>
      </c>
      <c r="D38" s="36">
        <v>3.017</v>
      </c>
      <c r="E38" s="36">
        <v>0.4249</v>
      </c>
      <c r="F38" s="36">
        <v>0.6742</v>
      </c>
      <c r="G38" s="31">
        <f t="shared" si="0"/>
      </c>
    </row>
    <row r="39" spans="1:7" ht="12">
      <c r="A39">
        <v>23</v>
      </c>
      <c r="B39" t="s">
        <v>259</v>
      </c>
      <c r="C39" s="36">
        <v>1.1667</v>
      </c>
      <c r="D39" s="36">
        <v>2.9419</v>
      </c>
      <c r="E39" s="36">
        <v>0.3966</v>
      </c>
      <c r="F39" s="36">
        <v>0.6947</v>
      </c>
      <c r="G39" s="31">
        <f t="shared" si="0"/>
      </c>
    </row>
    <row r="40" spans="1:7" ht="12">
      <c r="A40">
        <v>24</v>
      </c>
      <c r="B40" t="s">
        <v>260</v>
      </c>
      <c r="C40" s="36">
        <v>-4.9635</v>
      </c>
      <c r="D40" s="36">
        <v>5.1515</v>
      </c>
      <c r="E40" s="36">
        <v>-0.9635</v>
      </c>
      <c r="F40" s="36">
        <v>0.3435</v>
      </c>
      <c r="G40" s="31">
        <f t="shared" si="0"/>
      </c>
    </row>
    <row r="41" spans="1:7" ht="12">
      <c r="A41">
        <v>25</v>
      </c>
      <c r="B41" s="28" t="s">
        <v>30</v>
      </c>
      <c r="C41" s="37">
        <v>-0.5454</v>
      </c>
      <c r="D41" s="37">
        <v>3.8407</v>
      </c>
      <c r="E41" s="37">
        <v>-0.142</v>
      </c>
      <c r="F41" s="37">
        <v>0.8881</v>
      </c>
      <c r="G41" s="34">
        <f t="shared" si="0"/>
      </c>
    </row>
    <row r="43" ht="12">
      <c r="B43" t="s">
        <v>147</v>
      </c>
    </row>
    <row r="44" ht="12">
      <c r="B44" t="s">
        <v>148</v>
      </c>
    </row>
    <row r="45" ht="12">
      <c r="B45" t="s">
        <v>149</v>
      </c>
    </row>
    <row r="46" ht="12">
      <c r="B46" t="s">
        <v>150</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B2:Q46"/>
  <sheetViews>
    <sheetView workbookViewId="0" topLeftCell="A29">
      <selection activeCell="B15" sqref="B15:G41"/>
    </sheetView>
  </sheetViews>
  <sheetFormatPr defaultColWidth="9.140625" defaultRowHeight="12.75"/>
  <sheetData>
    <row r="2" spans="2:12" ht="15">
      <c r="B2" s="32" t="s">
        <v>122</v>
      </c>
      <c r="L2" s="32" t="s">
        <v>185</v>
      </c>
    </row>
    <row r="4" spans="2:12" ht="12.75">
      <c r="B4" s="7" t="s">
        <v>123</v>
      </c>
      <c r="L4" s="7" t="s">
        <v>123</v>
      </c>
    </row>
    <row r="5" spans="2:12" ht="12">
      <c r="B5" t="s">
        <v>124</v>
      </c>
      <c r="L5" t="s">
        <v>124</v>
      </c>
    </row>
    <row r="6" spans="2:12" ht="12">
      <c r="B6" t="s">
        <v>151</v>
      </c>
      <c r="L6" t="s">
        <v>196</v>
      </c>
    </row>
    <row r="8" spans="2:12" ht="12">
      <c r="B8" t="s">
        <v>152</v>
      </c>
      <c r="L8" t="s">
        <v>197</v>
      </c>
    </row>
    <row r="9" spans="2:12" ht="12">
      <c r="B9" t="s">
        <v>153</v>
      </c>
      <c r="L9" t="s">
        <v>198</v>
      </c>
    </row>
    <row r="10" spans="2:12" ht="12">
      <c r="B10" t="s">
        <v>137</v>
      </c>
      <c r="L10" t="s">
        <v>137</v>
      </c>
    </row>
    <row r="11" spans="2:12" ht="12">
      <c r="B11" t="s">
        <v>154</v>
      </c>
      <c r="L11" t="s">
        <v>199</v>
      </c>
    </row>
    <row r="15" spans="2:17" ht="14.25">
      <c r="B15" s="58" t="s">
        <v>169</v>
      </c>
      <c r="C15" s="59"/>
      <c r="D15" s="59"/>
      <c r="E15" s="59"/>
      <c r="F15" s="59"/>
      <c r="G15" s="60"/>
      <c r="L15" s="58" t="s">
        <v>169</v>
      </c>
      <c r="M15" s="59"/>
      <c r="N15" s="59"/>
      <c r="O15" s="59"/>
      <c r="P15" s="59"/>
      <c r="Q15" s="60"/>
    </row>
    <row r="16" spans="3:17" ht="12">
      <c r="C16" s="30" t="s">
        <v>130</v>
      </c>
      <c r="D16" s="30" t="s">
        <v>131</v>
      </c>
      <c r="E16" s="30" t="s">
        <v>132</v>
      </c>
      <c r="F16" s="30" t="s">
        <v>133</v>
      </c>
      <c r="G16" s="8" t="s">
        <v>140</v>
      </c>
      <c r="M16" s="30" t="s">
        <v>130</v>
      </c>
      <c r="N16" s="30" t="s">
        <v>131</v>
      </c>
      <c r="O16" s="30" t="s">
        <v>132</v>
      </c>
      <c r="P16" s="30" t="s">
        <v>133</v>
      </c>
      <c r="Q16" s="8" t="s">
        <v>140</v>
      </c>
    </row>
    <row r="17" spans="2:17" ht="12">
      <c r="B17" s="29" t="s">
        <v>134</v>
      </c>
      <c r="C17" s="35">
        <v>7.3778</v>
      </c>
      <c r="D17" s="35">
        <v>131.3575</v>
      </c>
      <c r="E17" s="35">
        <v>0.0562</v>
      </c>
      <c r="F17" s="35">
        <v>0.9556</v>
      </c>
      <c r="G17" s="33">
        <f aca="true" t="shared" si="0" ref="G17:G41">IF(F17&lt;=0.101,ROUND(F17,2),"")</f>
      </c>
      <c r="L17" s="29" t="s">
        <v>134</v>
      </c>
      <c r="M17" s="35">
        <v>-67.9695</v>
      </c>
      <c r="N17" s="35">
        <v>28.2687</v>
      </c>
      <c r="O17" s="35">
        <v>-2.4044</v>
      </c>
      <c r="P17" s="35">
        <v>0.0194</v>
      </c>
      <c r="Q17" s="33">
        <f>IF(P17&lt;0.1,ROUND(P17,2),"")</f>
        <v>0.02</v>
      </c>
    </row>
    <row r="18" spans="2:17" ht="12">
      <c r="B18" t="s">
        <v>13</v>
      </c>
      <c r="C18" s="36">
        <v>-3.4853</v>
      </c>
      <c r="D18" s="36">
        <v>12.4907</v>
      </c>
      <c r="E18" s="36">
        <v>-0.279</v>
      </c>
      <c r="F18" s="36">
        <v>0.7823</v>
      </c>
      <c r="G18" s="31">
        <f t="shared" si="0"/>
      </c>
      <c r="L18" t="s">
        <v>14</v>
      </c>
      <c r="M18" s="36">
        <v>26.8173</v>
      </c>
      <c r="N18" s="36">
        <v>8.2128</v>
      </c>
      <c r="O18" s="36">
        <v>3.2653</v>
      </c>
      <c r="P18" s="36">
        <v>0.0018</v>
      </c>
      <c r="Q18" s="31">
        <f aca="true" t="shared" si="1" ref="Q18:Q24">IF(P18&lt;0.1,ROUND(P18,2),"")</f>
        <v>0</v>
      </c>
    </row>
    <row r="19" spans="2:17" ht="12">
      <c r="B19" t="s">
        <v>230</v>
      </c>
      <c r="C19" s="36">
        <v>36.8895</v>
      </c>
      <c r="D19" s="36">
        <v>19.939</v>
      </c>
      <c r="E19" s="36">
        <v>1.8501</v>
      </c>
      <c r="F19" s="36">
        <v>0.0749</v>
      </c>
      <c r="G19" s="31">
        <f t="shared" si="0"/>
        <v>0.07</v>
      </c>
      <c r="L19" t="s">
        <v>15</v>
      </c>
      <c r="M19" s="36">
        <v>12.9606</v>
      </c>
      <c r="N19" s="36">
        <v>6.7163</v>
      </c>
      <c r="O19" s="36">
        <v>1.9297</v>
      </c>
      <c r="P19" s="36">
        <v>0.0585</v>
      </c>
      <c r="Q19" s="31">
        <f t="shared" si="1"/>
        <v>0.06</v>
      </c>
    </row>
    <row r="20" spans="2:17" ht="12">
      <c r="B20" t="s">
        <v>231</v>
      </c>
      <c r="C20" s="36">
        <v>18.7794</v>
      </c>
      <c r="D20" s="36">
        <v>12.0883</v>
      </c>
      <c r="E20" s="36">
        <v>1.5535</v>
      </c>
      <c r="F20" s="36">
        <v>0.1315</v>
      </c>
      <c r="G20" s="31">
        <f t="shared" si="0"/>
      </c>
      <c r="L20" t="s">
        <v>119</v>
      </c>
      <c r="M20" s="36">
        <v>0.0017</v>
      </c>
      <c r="N20" s="36">
        <v>0.0005</v>
      </c>
      <c r="O20" s="36">
        <v>3.2069</v>
      </c>
      <c r="P20" s="36">
        <v>0.0022</v>
      </c>
      <c r="Q20" s="31">
        <f t="shared" si="1"/>
        <v>0</v>
      </c>
    </row>
    <row r="21" spans="2:17" ht="12">
      <c r="B21" s="28" t="s">
        <v>119</v>
      </c>
      <c r="C21" s="37">
        <v>0.002</v>
      </c>
      <c r="D21" s="37">
        <v>0.0008</v>
      </c>
      <c r="E21" s="37">
        <v>2.5187</v>
      </c>
      <c r="F21" s="37">
        <v>0.0178</v>
      </c>
      <c r="G21" s="34">
        <f t="shared" si="0"/>
        <v>0.02</v>
      </c>
      <c r="L21" s="28" t="s">
        <v>261</v>
      </c>
      <c r="M21" s="37">
        <v>0</v>
      </c>
      <c r="N21" s="37">
        <v>0</v>
      </c>
      <c r="O21" s="37">
        <v>-1.3963</v>
      </c>
      <c r="P21" s="37">
        <v>0.168</v>
      </c>
      <c r="Q21" s="34">
        <f t="shared" si="1"/>
      </c>
    </row>
    <row r="22" spans="2:17" ht="12">
      <c r="B22" t="s">
        <v>232</v>
      </c>
      <c r="C22" s="36">
        <v>0.4436</v>
      </c>
      <c r="D22" s="36">
        <v>12.2117</v>
      </c>
      <c r="E22" s="36">
        <v>0.0363</v>
      </c>
      <c r="F22" s="36">
        <v>0.9713</v>
      </c>
      <c r="G22" s="31">
        <f t="shared" si="0"/>
      </c>
      <c r="L22" t="s">
        <v>20</v>
      </c>
      <c r="M22" s="36">
        <v>5.0041</v>
      </c>
      <c r="N22" s="36">
        <v>2.1596</v>
      </c>
      <c r="O22" s="36">
        <v>2.3171</v>
      </c>
      <c r="P22" s="36">
        <v>0.024</v>
      </c>
      <c r="Q22" s="31">
        <f t="shared" si="1"/>
        <v>0.02</v>
      </c>
    </row>
    <row r="23" spans="2:17" ht="12">
      <c r="B23" t="s">
        <v>233</v>
      </c>
      <c r="C23" s="36">
        <v>-1.1533</v>
      </c>
      <c r="D23" s="36">
        <v>11.0577</v>
      </c>
      <c r="E23" s="36">
        <v>-0.1043</v>
      </c>
      <c r="F23" s="36">
        <v>0.9177</v>
      </c>
      <c r="G23" s="31">
        <f t="shared" si="0"/>
      </c>
      <c r="L23" t="s">
        <v>21</v>
      </c>
      <c r="M23" s="36">
        <v>-16.247</v>
      </c>
      <c r="N23" s="36">
        <v>5.2312</v>
      </c>
      <c r="O23" s="36">
        <v>-3.1058</v>
      </c>
      <c r="P23" s="36">
        <v>0.0029</v>
      </c>
      <c r="Q23" s="31">
        <f t="shared" si="1"/>
        <v>0</v>
      </c>
    </row>
    <row r="24" spans="2:17" ht="12">
      <c r="B24" t="s">
        <v>234</v>
      </c>
      <c r="C24" s="36">
        <v>-3.718</v>
      </c>
      <c r="D24" s="36">
        <v>10.2977</v>
      </c>
      <c r="E24" s="36">
        <v>-0.361</v>
      </c>
      <c r="F24" s="36">
        <v>0.7208</v>
      </c>
      <c r="G24" s="31">
        <f t="shared" si="0"/>
      </c>
      <c r="L24" t="s">
        <v>32</v>
      </c>
      <c r="M24" s="36">
        <v>9.8512</v>
      </c>
      <c r="N24" s="36">
        <v>5.8165</v>
      </c>
      <c r="O24" s="36">
        <v>1.6937</v>
      </c>
      <c r="P24" s="36">
        <v>0.0957</v>
      </c>
      <c r="Q24" s="31">
        <f t="shared" si="1"/>
        <v>0.1</v>
      </c>
    </row>
    <row r="25" spans="2:17" ht="12">
      <c r="B25" t="s">
        <v>235</v>
      </c>
      <c r="C25" s="36">
        <v>0</v>
      </c>
      <c r="D25" s="36">
        <v>0</v>
      </c>
      <c r="E25" s="36">
        <v>-1.0174</v>
      </c>
      <c r="F25" s="36">
        <v>0.3177</v>
      </c>
      <c r="G25" s="31">
        <f t="shared" si="0"/>
      </c>
      <c r="M25" s="36"/>
      <c r="N25" s="36"/>
      <c r="O25" s="36"/>
      <c r="P25" s="36"/>
      <c r="Q25" s="31"/>
    </row>
    <row r="26" spans="2:17" ht="12">
      <c r="B26" s="28" t="s">
        <v>16</v>
      </c>
      <c r="C26" s="37">
        <v>-0.0037</v>
      </c>
      <c r="D26" s="37">
        <v>0.0352</v>
      </c>
      <c r="E26" s="37">
        <v>-0.1046</v>
      </c>
      <c r="F26" s="37">
        <v>0.9174</v>
      </c>
      <c r="G26" s="34">
        <f t="shared" si="0"/>
      </c>
      <c r="L26" s="28"/>
      <c r="M26" s="37"/>
      <c r="N26" s="37"/>
      <c r="O26" s="37"/>
      <c r="P26" s="37"/>
      <c r="Q26" s="34"/>
    </row>
    <row r="27" spans="2:7" ht="12">
      <c r="B27" t="s">
        <v>248</v>
      </c>
      <c r="C27" s="36">
        <v>6.0854</v>
      </c>
      <c r="D27" s="36">
        <v>30.52</v>
      </c>
      <c r="E27" s="36">
        <v>0.1994</v>
      </c>
      <c r="F27" s="36">
        <v>0.8434</v>
      </c>
      <c r="G27" s="31">
        <f t="shared" si="0"/>
      </c>
    </row>
    <row r="28" spans="2:12" ht="12">
      <c r="B28" t="s">
        <v>249</v>
      </c>
      <c r="C28" s="36">
        <v>-17.2975</v>
      </c>
      <c r="D28" s="36">
        <v>45.1196</v>
      </c>
      <c r="E28" s="36">
        <v>-0.3834</v>
      </c>
      <c r="F28" s="36">
        <v>0.7043</v>
      </c>
      <c r="G28" s="31">
        <f t="shared" si="0"/>
      </c>
      <c r="L28" t="s">
        <v>200</v>
      </c>
    </row>
    <row r="29" spans="2:12" ht="12">
      <c r="B29" t="s">
        <v>250</v>
      </c>
      <c r="C29" s="36">
        <v>9.5214</v>
      </c>
      <c r="D29" s="36">
        <v>40.6071</v>
      </c>
      <c r="E29" s="36">
        <v>0.2345</v>
      </c>
      <c r="F29" s="36">
        <v>0.8163</v>
      </c>
      <c r="G29" s="31">
        <f t="shared" si="0"/>
      </c>
      <c r="L29" t="s">
        <v>201</v>
      </c>
    </row>
    <row r="30" spans="2:12" ht="12">
      <c r="B30" t="s">
        <v>251</v>
      </c>
      <c r="C30" s="36">
        <v>-0.9529</v>
      </c>
      <c r="D30" s="36">
        <v>32.0087</v>
      </c>
      <c r="E30" s="36">
        <v>-0.0298</v>
      </c>
      <c r="F30" s="36">
        <v>0.9765</v>
      </c>
      <c r="G30" s="31">
        <f t="shared" si="0"/>
      </c>
      <c r="L30" t="s">
        <v>202</v>
      </c>
    </row>
    <row r="31" spans="2:12" ht="12">
      <c r="B31" t="s">
        <v>252</v>
      </c>
      <c r="C31" s="36">
        <v>6.5395</v>
      </c>
      <c r="D31" s="36">
        <v>4.9658</v>
      </c>
      <c r="E31" s="36">
        <v>1.3169</v>
      </c>
      <c r="F31" s="36">
        <v>0.1985</v>
      </c>
      <c r="G31" s="31">
        <f t="shared" si="0"/>
      </c>
      <c r="L31" t="s">
        <v>203</v>
      </c>
    </row>
    <row r="32" spans="2:7" ht="12">
      <c r="B32" t="s">
        <v>253</v>
      </c>
      <c r="C32" s="36">
        <v>-18.7897</v>
      </c>
      <c r="D32" s="36">
        <v>10.0692</v>
      </c>
      <c r="E32" s="36">
        <v>-1.8661</v>
      </c>
      <c r="F32" s="36">
        <v>0.0725</v>
      </c>
      <c r="G32" s="31">
        <f t="shared" si="0"/>
        <v>0.07</v>
      </c>
    </row>
    <row r="33" spans="2:7" ht="12">
      <c r="B33" s="28" t="s">
        <v>26</v>
      </c>
      <c r="C33" s="37">
        <v>-28.9593</v>
      </c>
      <c r="D33" s="37">
        <v>28.3548</v>
      </c>
      <c r="E33" s="37">
        <v>-1.0213</v>
      </c>
      <c r="F33" s="37">
        <v>0.3158</v>
      </c>
      <c r="G33" s="34">
        <f t="shared" si="0"/>
      </c>
    </row>
    <row r="34" spans="2:7" ht="12">
      <c r="B34" t="s">
        <v>254</v>
      </c>
      <c r="C34" s="36">
        <v>-3.1144</v>
      </c>
      <c r="D34" s="36">
        <v>11.8254</v>
      </c>
      <c r="E34" s="36">
        <v>-0.2634</v>
      </c>
      <c r="F34" s="36">
        <v>0.7942</v>
      </c>
      <c r="G34" s="31">
        <f t="shared" si="0"/>
      </c>
    </row>
    <row r="35" spans="2:7" ht="12">
      <c r="B35" t="s">
        <v>255</v>
      </c>
      <c r="C35" s="36">
        <v>14.3417</v>
      </c>
      <c r="D35" s="36">
        <v>12.4123</v>
      </c>
      <c r="E35" s="36">
        <v>1.1554</v>
      </c>
      <c r="F35" s="36">
        <v>0.2577</v>
      </c>
      <c r="G35" s="31">
        <f t="shared" si="0"/>
      </c>
    </row>
    <row r="36" spans="2:7" ht="12">
      <c r="B36" t="s">
        <v>256</v>
      </c>
      <c r="C36" s="36">
        <v>4.7295</v>
      </c>
      <c r="D36" s="36">
        <v>13.7165</v>
      </c>
      <c r="E36" s="36">
        <v>0.3448</v>
      </c>
      <c r="F36" s="36">
        <v>0.7328</v>
      </c>
      <c r="G36" s="31">
        <f t="shared" si="0"/>
      </c>
    </row>
    <row r="37" spans="2:7" ht="12">
      <c r="B37" t="s">
        <v>257</v>
      </c>
      <c r="C37" s="36">
        <v>-1.3433</v>
      </c>
      <c r="D37" s="36">
        <v>10.231</v>
      </c>
      <c r="E37" s="36">
        <v>-0.1313</v>
      </c>
      <c r="F37" s="36">
        <v>0.8965</v>
      </c>
      <c r="G37" s="31">
        <f t="shared" si="0"/>
      </c>
    </row>
    <row r="38" spans="2:7" ht="12">
      <c r="B38" t="s">
        <v>258</v>
      </c>
      <c r="C38" s="36">
        <v>-2.0653</v>
      </c>
      <c r="D38" s="36">
        <v>12.9187</v>
      </c>
      <c r="E38" s="36">
        <v>-0.1599</v>
      </c>
      <c r="F38" s="36">
        <v>0.8741</v>
      </c>
      <c r="G38" s="31">
        <f t="shared" si="0"/>
      </c>
    </row>
    <row r="39" spans="2:7" ht="12">
      <c r="B39" t="s">
        <v>259</v>
      </c>
      <c r="C39" s="36">
        <v>-2.3333</v>
      </c>
      <c r="D39" s="36">
        <v>12.5971</v>
      </c>
      <c r="E39" s="36">
        <v>-0.1852</v>
      </c>
      <c r="F39" s="36">
        <v>0.8544</v>
      </c>
      <c r="G39" s="31">
        <f t="shared" si="0"/>
      </c>
    </row>
    <row r="40" spans="2:7" ht="12">
      <c r="B40" t="s">
        <v>260</v>
      </c>
      <c r="C40" s="36">
        <v>-12.1975</v>
      </c>
      <c r="D40" s="36">
        <v>22.0587</v>
      </c>
      <c r="E40" s="36">
        <v>-0.553</v>
      </c>
      <c r="F40" s="36">
        <v>0.5847</v>
      </c>
      <c r="G40" s="31">
        <f t="shared" si="0"/>
      </c>
    </row>
    <row r="41" spans="2:7" ht="12">
      <c r="B41" s="28" t="s">
        <v>30</v>
      </c>
      <c r="C41" s="37">
        <v>-9.7613</v>
      </c>
      <c r="D41" s="37">
        <v>16.446</v>
      </c>
      <c r="E41" s="37">
        <v>-0.5935</v>
      </c>
      <c r="F41" s="37">
        <v>0.5576</v>
      </c>
      <c r="G41" s="34">
        <f t="shared" si="0"/>
      </c>
    </row>
    <row r="43" ht="12">
      <c r="B43" t="s">
        <v>155</v>
      </c>
    </row>
    <row r="44" ht="12">
      <c r="B44" t="s">
        <v>156</v>
      </c>
    </row>
    <row r="45" ht="12">
      <c r="B45" t="s">
        <v>157</v>
      </c>
    </row>
    <row r="46" ht="12">
      <c r="B46" t="s">
        <v>150</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2:Q46"/>
  <sheetViews>
    <sheetView workbookViewId="0" topLeftCell="A29">
      <selection activeCell="B15" sqref="B15:G41"/>
    </sheetView>
  </sheetViews>
  <sheetFormatPr defaultColWidth="9.140625" defaultRowHeight="12.75"/>
  <sheetData>
    <row r="2" spans="2:12" ht="15">
      <c r="B2" s="32" t="s">
        <v>122</v>
      </c>
      <c r="L2" s="32" t="s">
        <v>185</v>
      </c>
    </row>
    <row r="4" spans="2:12" ht="12.75">
      <c r="B4" s="7" t="s">
        <v>123</v>
      </c>
      <c r="L4" s="7" t="s">
        <v>123</v>
      </c>
    </row>
    <row r="5" spans="2:12" ht="12">
      <c r="B5" t="s">
        <v>158</v>
      </c>
      <c r="L5" t="s">
        <v>204</v>
      </c>
    </row>
    <row r="6" spans="2:12" ht="12">
      <c r="B6" t="s">
        <v>159</v>
      </c>
      <c r="L6" t="s">
        <v>205</v>
      </c>
    </row>
    <row r="8" spans="2:12" ht="12">
      <c r="B8" t="s">
        <v>160</v>
      </c>
      <c r="L8" t="s">
        <v>206</v>
      </c>
    </row>
    <row r="9" spans="2:12" ht="12">
      <c r="B9" t="s">
        <v>161</v>
      </c>
      <c r="L9" t="s">
        <v>207</v>
      </c>
    </row>
    <row r="10" spans="2:12" ht="12">
      <c r="B10" t="s">
        <v>145</v>
      </c>
      <c r="L10" t="s">
        <v>145</v>
      </c>
    </row>
    <row r="11" spans="2:12" ht="12">
      <c r="B11" t="s">
        <v>162</v>
      </c>
      <c r="L11" t="s">
        <v>208</v>
      </c>
    </row>
    <row r="13" spans="2:12" ht="12">
      <c r="B13" t="s">
        <v>163</v>
      </c>
      <c r="L13" t="s">
        <v>209</v>
      </c>
    </row>
    <row r="15" spans="2:17" ht="14.25">
      <c r="B15" s="58" t="s">
        <v>170</v>
      </c>
      <c r="C15" s="59"/>
      <c r="D15" s="59"/>
      <c r="E15" s="59"/>
      <c r="F15" s="59"/>
      <c r="G15" s="60"/>
      <c r="L15" s="58" t="s">
        <v>170</v>
      </c>
      <c r="M15" s="59"/>
      <c r="N15" s="59"/>
      <c r="O15" s="59"/>
      <c r="P15" s="59"/>
      <c r="Q15" s="60"/>
    </row>
    <row r="16" spans="3:17" ht="12">
      <c r="C16" s="30" t="s">
        <v>130</v>
      </c>
      <c r="D16" s="30" t="s">
        <v>131</v>
      </c>
      <c r="E16" s="30" t="s">
        <v>132</v>
      </c>
      <c r="F16" s="30" t="s">
        <v>133</v>
      </c>
      <c r="G16" s="8" t="s">
        <v>140</v>
      </c>
      <c r="M16" s="30" t="s">
        <v>130</v>
      </c>
      <c r="N16" s="30" t="s">
        <v>131</v>
      </c>
      <c r="O16" s="30" t="s">
        <v>132</v>
      </c>
      <c r="P16" s="30" t="s">
        <v>133</v>
      </c>
      <c r="Q16" s="8" t="s">
        <v>140</v>
      </c>
    </row>
    <row r="17" spans="2:17" ht="12">
      <c r="B17" s="29" t="s">
        <v>134</v>
      </c>
      <c r="C17" s="35">
        <v>26.5122</v>
      </c>
      <c r="D17" s="35">
        <v>67.3673</v>
      </c>
      <c r="E17" s="35">
        <v>0.3935</v>
      </c>
      <c r="F17" s="35">
        <v>0.6969</v>
      </c>
      <c r="G17" s="33">
        <f aca="true" t="shared" si="0" ref="G17:G41">IF(F17&lt;=0.101,ROUND(F17,2),"")</f>
      </c>
      <c r="L17" s="29" t="s">
        <v>134</v>
      </c>
      <c r="M17" s="35">
        <v>31.98</v>
      </c>
      <c r="N17" s="35">
        <v>32.6776</v>
      </c>
      <c r="O17" s="35">
        <v>0.9787</v>
      </c>
      <c r="P17" s="35">
        <v>0.3319</v>
      </c>
      <c r="Q17" s="33">
        <f aca="true" t="shared" si="1" ref="Q17:Q25">IF(P17&lt;=0.101,ROUND(P17,2),"")</f>
      </c>
    </row>
    <row r="18" spans="2:17" ht="12">
      <c r="B18" t="s">
        <v>13</v>
      </c>
      <c r="C18" s="36">
        <v>-2.2862</v>
      </c>
      <c r="D18" s="36">
        <v>6.4059</v>
      </c>
      <c r="E18" s="36">
        <v>-0.3569</v>
      </c>
      <c r="F18" s="36">
        <v>0.7238</v>
      </c>
      <c r="G18" s="31">
        <f t="shared" si="0"/>
      </c>
      <c r="L18" t="s">
        <v>14</v>
      </c>
      <c r="M18" s="36">
        <v>14.0829</v>
      </c>
      <c r="N18" s="36">
        <v>4.6511</v>
      </c>
      <c r="O18" s="36">
        <v>3.0279</v>
      </c>
      <c r="P18" s="36">
        <v>0.0037</v>
      </c>
      <c r="Q18" s="31">
        <f t="shared" si="1"/>
        <v>0</v>
      </c>
    </row>
    <row r="19" spans="2:17" ht="12">
      <c r="B19" t="s">
        <v>230</v>
      </c>
      <c r="C19" s="36">
        <v>14.986</v>
      </c>
      <c r="D19" s="36">
        <v>10.2258</v>
      </c>
      <c r="E19" s="36">
        <v>1.4655</v>
      </c>
      <c r="F19" s="36">
        <v>0.1539</v>
      </c>
      <c r="G19" s="31">
        <f t="shared" si="0"/>
      </c>
      <c r="L19" t="s">
        <v>15</v>
      </c>
      <c r="M19" s="36">
        <v>-6.1426</v>
      </c>
      <c r="N19" s="36">
        <v>3.825</v>
      </c>
      <c r="O19" s="36">
        <v>-1.6059</v>
      </c>
      <c r="P19" s="36">
        <v>0.1138</v>
      </c>
      <c r="Q19" s="31">
        <f t="shared" si="1"/>
      </c>
    </row>
    <row r="20" spans="2:17" ht="12">
      <c r="B20" t="s">
        <v>231</v>
      </c>
      <c r="C20" s="36">
        <v>-6.4071</v>
      </c>
      <c r="D20" s="36">
        <v>6.1995</v>
      </c>
      <c r="E20" s="36">
        <v>-1.0335</v>
      </c>
      <c r="F20" s="36">
        <v>0.3102</v>
      </c>
      <c r="G20" s="31">
        <f t="shared" si="0"/>
      </c>
      <c r="L20" t="s">
        <v>119</v>
      </c>
      <c r="M20" s="36">
        <v>0.0005</v>
      </c>
      <c r="N20" s="36">
        <v>0.0003</v>
      </c>
      <c r="O20" s="36">
        <v>1.6713</v>
      </c>
      <c r="P20" s="36">
        <v>0.1001</v>
      </c>
      <c r="Q20" s="31">
        <f t="shared" si="1"/>
        <v>0.1</v>
      </c>
    </row>
    <row r="21" spans="2:17" ht="12">
      <c r="B21" s="28" t="s">
        <v>119</v>
      </c>
      <c r="C21" s="37">
        <v>0.0006</v>
      </c>
      <c r="D21" s="37">
        <v>0.0004</v>
      </c>
      <c r="E21" s="37">
        <v>1.4791</v>
      </c>
      <c r="F21" s="37">
        <v>0.1503</v>
      </c>
      <c r="G21" s="34">
        <f t="shared" si="0"/>
      </c>
      <c r="L21" s="28" t="s">
        <v>22</v>
      </c>
      <c r="M21" s="37">
        <v>-31.0248</v>
      </c>
      <c r="N21" s="37">
        <v>13.0056</v>
      </c>
      <c r="O21" s="37">
        <v>-2.3855</v>
      </c>
      <c r="P21" s="37">
        <v>0.0204</v>
      </c>
      <c r="Q21" s="34">
        <f t="shared" si="1"/>
        <v>0.02</v>
      </c>
    </row>
    <row r="22" spans="2:17" ht="12">
      <c r="B22" t="s">
        <v>232</v>
      </c>
      <c r="C22" s="36">
        <v>-2.2246</v>
      </c>
      <c r="D22" s="36">
        <v>6.2628</v>
      </c>
      <c r="E22" s="36">
        <v>-0.3552</v>
      </c>
      <c r="F22" s="36">
        <v>0.7251</v>
      </c>
      <c r="G22" s="31">
        <f t="shared" si="0"/>
      </c>
      <c r="L22" t="s">
        <v>20</v>
      </c>
      <c r="M22" s="36">
        <v>3.3992</v>
      </c>
      <c r="N22" s="36">
        <v>0.7575</v>
      </c>
      <c r="O22" s="36">
        <v>4.4872</v>
      </c>
      <c r="P22" s="36">
        <v>0</v>
      </c>
      <c r="Q22" s="31">
        <f t="shared" si="1"/>
        <v>0</v>
      </c>
    </row>
    <row r="23" spans="2:17" ht="12">
      <c r="B23" t="s">
        <v>233</v>
      </c>
      <c r="C23" s="36">
        <v>-2.0221</v>
      </c>
      <c r="D23" s="36">
        <v>5.671</v>
      </c>
      <c r="E23" s="36">
        <v>-0.3566</v>
      </c>
      <c r="F23" s="36">
        <v>0.7241</v>
      </c>
      <c r="G23" s="31">
        <f t="shared" si="0"/>
      </c>
      <c r="L23" t="s">
        <v>21</v>
      </c>
      <c r="M23" s="36">
        <v>-7.6452</v>
      </c>
      <c r="N23" s="36">
        <v>2.9452</v>
      </c>
      <c r="O23" s="36">
        <v>-2.5958</v>
      </c>
      <c r="P23" s="36">
        <v>0.012</v>
      </c>
      <c r="Q23" s="31">
        <f t="shared" si="1"/>
        <v>0.01</v>
      </c>
    </row>
    <row r="24" spans="2:17" ht="12">
      <c r="B24" t="s">
        <v>234</v>
      </c>
      <c r="C24" s="36">
        <v>2.7316</v>
      </c>
      <c r="D24" s="36">
        <v>5.2812</v>
      </c>
      <c r="E24" s="36">
        <v>0.5172</v>
      </c>
      <c r="F24" s="36">
        <v>0.6091</v>
      </c>
      <c r="G24" s="31">
        <f t="shared" si="0"/>
      </c>
      <c r="L24" t="s">
        <v>34</v>
      </c>
      <c r="M24" s="36">
        <v>6.6946</v>
      </c>
      <c r="N24" s="36">
        <v>3.0898</v>
      </c>
      <c r="O24" s="36">
        <v>2.1667</v>
      </c>
      <c r="P24" s="36">
        <v>0.0345</v>
      </c>
      <c r="Q24" s="31">
        <f t="shared" si="1"/>
        <v>0.03</v>
      </c>
    </row>
    <row r="25" spans="2:17" ht="12">
      <c r="B25" t="s">
        <v>235</v>
      </c>
      <c r="C25" s="36">
        <v>0</v>
      </c>
      <c r="D25" s="36">
        <v>0</v>
      </c>
      <c r="E25" s="36">
        <v>-0.4295</v>
      </c>
      <c r="F25" s="36">
        <v>0.6709</v>
      </c>
      <c r="G25" s="31">
        <f t="shared" si="0"/>
      </c>
      <c r="L25" t="s">
        <v>29</v>
      </c>
      <c r="M25" s="36">
        <v>15.6604</v>
      </c>
      <c r="N25" s="36">
        <v>6.3706</v>
      </c>
      <c r="O25" s="36">
        <v>2.4582</v>
      </c>
      <c r="P25" s="36">
        <v>0.017</v>
      </c>
      <c r="Q25" s="31">
        <f t="shared" si="1"/>
        <v>0.02</v>
      </c>
    </row>
    <row r="26" spans="2:17" ht="12">
      <c r="B26" s="28" t="s">
        <v>16</v>
      </c>
      <c r="C26" s="37">
        <v>-0.0263</v>
      </c>
      <c r="D26" s="37">
        <v>0.0181</v>
      </c>
      <c r="E26" s="37">
        <v>-1.454</v>
      </c>
      <c r="F26" s="37">
        <v>0.1571</v>
      </c>
      <c r="G26" s="34">
        <f t="shared" si="0"/>
      </c>
      <c r="L26" s="28"/>
      <c r="M26" s="37"/>
      <c r="N26" s="37"/>
      <c r="O26" s="37"/>
      <c r="P26" s="37"/>
      <c r="Q26" s="34"/>
    </row>
    <row r="27" spans="2:7" ht="12">
      <c r="B27" t="s">
        <v>248</v>
      </c>
      <c r="C27" s="36">
        <v>14.1988</v>
      </c>
      <c r="D27" s="36">
        <v>15.6523</v>
      </c>
      <c r="E27" s="36">
        <v>0.9071</v>
      </c>
      <c r="F27" s="36">
        <v>0.3721</v>
      </c>
      <c r="G27" s="31">
        <f t="shared" si="0"/>
      </c>
    </row>
    <row r="28" spans="2:12" ht="12">
      <c r="B28" t="s">
        <v>249</v>
      </c>
      <c r="C28" s="36">
        <v>-12.9689</v>
      </c>
      <c r="D28" s="36">
        <v>23.1398</v>
      </c>
      <c r="E28" s="36">
        <v>-0.5605</v>
      </c>
      <c r="F28" s="36">
        <v>0.5796</v>
      </c>
      <c r="G28" s="31">
        <f t="shared" si="0"/>
      </c>
      <c r="L28" t="s">
        <v>210</v>
      </c>
    </row>
    <row r="29" spans="2:12" ht="12">
      <c r="B29" t="s">
        <v>250</v>
      </c>
      <c r="C29" s="36">
        <v>-6.0615</v>
      </c>
      <c r="D29" s="36">
        <v>20.8255</v>
      </c>
      <c r="E29" s="36">
        <v>-0.2911</v>
      </c>
      <c r="F29" s="36">
        <v>0.7732</v>
      </c>
      <c r="G29" s="31">
        <f t="shared" si="0"/>
      </c>
      <c r="L29" t="s">
        <v>211</v>
      </c>
    </row>
    <row r="30" spans="2:12" ht="12">
      <c r="B30" t="s">
        <v>251</v>
      </c>
      <c r="C30" s="36">
        <v>-22.3773</v>
      </c>
      <c r="D30" s="36">
        <v>16.4158</v>
      </c>
      <c r="E30" s="36">
        <v>-1.3632</v>
      </c>
      <c r="F30" s="36">
        <v>0.1837</v>
      </c>
      <c r="G30" s="31">
        <f t="shared" si="0"/>
      </c>
      <c r="L30" t="s">
        <v>212</v>
      </c>
    </row>
    <row r="31" spans="2:12" ht="12">
      <c r="B31" t="s">
        <v>252</v>
      </c>
      <c r="C31" s="36">
        <v>5.9443</v>
      </c>
      <c r="D31" s="36">
        <v>2.5467</v>
      </c>
      <c r="E31" s="36">
        <v>2.3341</v>
      </c>
      <c r="F31" s="36">
        <v>0.027</v>
      </c>
      <c r="G31" s="31">
        <f t="shared" si="0"/>
        <v>0.03</v>
      </c>
      <c r="L31" t="s">
        <v>203</v>
      </c>
    </row>
    <row r="32" spans="2:7" ht="12">
      <c r="B32" t="s">
        <v>253</v>
      </c>
      <c r="C32" s="36">
        <v>-10.0438</v>
      </c>
      <c r="D32" s="36">
        <v>5.164</v>
      </c>
      <c r="E32" s="36">
        <v>-1.9449</v>
      </c>
      <c r="F32" s="36">
        <v>0.0619</v>
      </c>
      <c r="G32" s="31">
        <f t="shared" si="0"/>
        <v>0.06</v>
      </c>
    </row>
    <row r="33" spans="2:7" ht="12">
      <c r="B33" s="28" t="s">
        <v>26</v>
      </c>
      <c r="C33" s="37">
        <v>-6.4297</v>
      </c>
      <c r="D33" s="37">
        <v>14.5419</v>
      </c>
      <c r="E33" s="37">
        <v>-0.4421</v>
      </c>
      <c r="F33" s="37">
        <v>0.6618</v>
      </c>
      <c r="G33" s="34">
        <f t="shared" si="0"/>
      </c>
    </row>
    <row r="34" spans="2:7" ht="12">
      <c r="B34" t="s">
        <v>254</v>
      </c>
      <c r="C34" s="36">
        <v>-5.4693</v>
      </c>
      <c r="D34" s="36">
        <v>6.0647</v>
      </c>
      <c r="E34" s="36">
        <v>-0.9018</v>
      </c>
      <c r="F34" s="36">
        <v>0.3748</v>
      </c>
      <c r="G34" s="31">
        <f t="shared" si="0"/>
      </c>
    </row>
    <row r="35" spans="2:7" ht="12">
      <c r="B35" t="s">
        <v>255</v>
      </c>
      <c r="C35" s="36">
        <v>4.3675</v>
      </c>
      <c r="D35" s="36">
        <v>6.3657</v>
      </c>
      <c r="E35" s="36">
        <v>0.6861</v>
      </c>
      <c r="F35" s="36">
        <v>0.4983</v>
      </c>
      <c r="G35" s="31">
        <f t="shared" si="0"/>
      </c>
    </row>
    <row r="36" spans="2:7" ht="12">
      <c r="B36" t="s">
        <v>256</v>
      </c>
      <c r="C36" s="36">
        <v>-1.3531</v>
      </c>
      <c r="D36" s="36">
        <v>7.0346</v>
      </c>
      <c r="E36" s="36">
        <v>-0.1924</v>
      </c>
      <c r="F36" s="36">
        <v>0.8489</v>
      </c>
      <c r="G36" s="31">
        <f t="shared" si="0"/>
      </c>
    </row>
    <row r="37" spans="2:7" ht="12">
      <c r="B37" t="s">
        <v>257</v>
      </c>
      <c r="C37" s="36">
        <v>11.0011</v>
      </c>
      <c r="D37" s="36">
        <v>5.247</v>
      </c>
      <c r="E37" s="36">
        <v>2.0967</v>
      </c>
      <c r="F37" s="36">
        <v>0.0452</v>
      </c>
      <c r="G37" s="31">
        <f t="shared" si="0"/>
        <v>0.05</v>
      </c>
    </row>
    <row r="38" spans="2:7" ht="12">
      <c r="B38" t="s">
        <v>258</v>
      </c>
      <c r="C38" s="36">
        <v>5.3399</v>
      </c>
      <c r="D38" s="36">
        <v>6.6254</v>
      </c>
      <c r="E38" s="36">
        <v>0.806</v>
      </c>
      <c r="F38" s="36">
        <v>0.427</v>
      </c>
      <c r="G38" s="31">
        <f t="shared" si="0"/>
      </c>
    </row>
    <row r="39" spans="2:7" ht="12">
      <c r="B39" t="s">
        <v>259</v>
      </c>
      <c r="C39" s="36">
        <v>-3.0072</v>
      </c>
      <c r="D39" s="36">
        <v>6.4605</v>
      </c>
      <c r="E39" s="36">
        <v>-0.4655</v>
      </c>
      <c r="F39" s="36">
        <v>0.6452</v>
      </c>
      <c r="G39" s="31">
        <f t="shared" si="0"/>
      </c>
    </row>
    <row r="40" spans="2:7" ht="12">
      <c r="B40" t="s">
        <v>260</v>
      </c>
      <c r="C40" s="36">
        <v>18.1104</v>
      </c>
      <c r="D40" s="36">
        <v>11.3129</v>
      </c>
      <c r="E40" s="36">
        <v>1.6009</v>
      </c>
      <c r="F40" s="36">
        <v>0.1206</v>
      </c>
      <c r="G40" s="31">
        <f t="shared" si="0"/>
      </c>
    </row>
    <row r="41" spans="2:7" ht="12">
      <c r="B41" s="28" t="s">
        <v>30</v>
      </c>
      <c r="C41" s="37">
        <v>-8.5219</v>
      </c>
      <c r="D41" s="37">
        <v>8.4344</v>
      </c>
      <c r="E41" s="37">
        <v>-1.0104</v>
      </c>
      <c r="F41" s="37">
        <v>0.321</v>
      </c>
      <c r="G41" s="34">
        <f t="shared" si="0"/>
      </c>
    </row>
    <row r="43" ht="12">
      <c r="B43" t="s">
        <v>164</v>
      </c>
    </row>
    <row r="44" ht="12">
      <c r="B44" t="s">
        <v>165</v>
      </c>
    </row>
    <row r="45" ht="12">
      <c r="B45" t="s">
        <v>166</v>
      </c>
    </row>
    <row r="46" ht="12">
      <c r="B46" t="s">
        <v>150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J18"/>
  <sheetViews>
    <sheetView workbookViewId="0" topLeftCell="A1">
      <selection activeCell="H17" sqref="H17"/>
    </sheetView>
  </sheetViews>
  <sheetFormatPr defaultColWidth="9.140625" defaultRowHeight="12.75"/>
  <cols>
    <col min="2" max="2" width="16.140625" style="0" customWidth="1"/>
    <col min="3" max="3" width="5.28125" style="0" customWidth="1"/>
    <col min="4" max="4" width="5.7109375" style="0" customWidth="1"/>
    <col min="5" max="5" width="6.421875" style="0" customWidth="1"/>
    <col min="7" max="7" width="12.7109375" style="0" customWidth="1"/>
    <col min="8" max="8" width="9.7109375" style="0" customWidth="1"/>
  </cols>
  <sheetData>
    <row r="1" spans="2:8" ht="15">
      <c r="B1" s="38" t="s">
        <v>319</v>
      </c>
      <c r="C1" s="10"/>
      <c r="D1" s="10"/>
      <c r="E1" s="10"/>
      <c r="F1" s="10"/>
      <c r="G1" s="10"/>
      <c r="H1" s="10"/>
    </row>
    <row r="2" spans="2:8" ht="12.75">
      <c r="B2" s="39" t="s">
        <v>320</v>
      </c>
      <c r="C2" s="121"/>
      <c r="D2" s="121"/>
      <c r="E2" s="121"/>
      <c r="F2" s="121"/>
      <c r="G2" s="121"/>
      <c r="H2" s="121"/>
    </row>
    <row r="4" spans="6:8" ht="12.75">
      <c r="F4" s="7" t="s">
        <v>288</v>
      </c>
      <c r="G4" s="7" t="s">
        <v>298</v>
      </c>
      <c r="H4" s="7" t="s">
        <v>323</v>
      </c>
    </row>
    <row r="5" spans="2:8" ht="15">
      <c r="B5" s="122" t="s">
        <v>288</v>
      </c>
      <c r="C5" s="122" t="s">
        <v>289</v>
      </c>
      <c r="D5" s="122" t="s">
        <v>321</v>
      </c>
      <c r="E5" s="122" t="s">
        <v>290</v>
      </c>
      <c r="F5" s="122" t="s">
        <v>89</v>
      </c>
      <c r="G5" s="122" t="s">
        <v>322</v>
      </c>
      <c r="H5" s="122" t="s">
        <v>298</v>
      </c>
    </row>
    <row r="6" spans="2:9" ht="12">
      <c r="B6" t="s">
        <v>119</v>
      </c>
      <c r="C6" s="30">
        <v>1</v>
      </c>
      <c r="D6" s="30">
        <v>0.17</v>
      </c>
      <c r="E6" s="30">
        <v>70</v>
      </c>
      <c r="F6" s="30">
        <v>0.0004</v>
      </c>
      <c r="G6" s="30" t="s">
        <v>119</v>
      </c>
      <c r="H6" s="124">
        <v>1</v>
      </c>
      <c r="I6" s="110"/>
    </row>
    <row r="7" spans="3:8" ht="12">
      <c r="C7" s="30"/>
      <c r="D7" s="30"/>
      <c r="E7" s="30"/>
      <c r="F7" s="30"/>
      <c r="G7" s="30"/>
      <c r="H7" s="30"/>
    </row>
    <row r="8" spans="2:10" ht="12">
      <c r="B8" t="s">
        <v>119</v>
      </c>
      <c r="C8" s="30">
        <v>2</v>
      </c>
      <c r="D8" s="30">
        <v>0.17</v>
      </c>
      <c r="E8" s="30">
        <v>70</v>
      </c>
      <c r="F8" s="30">
        <v>0.002</v>
      </c>
      <c r="G8" s="30" t="s">
        <v>119</v>
      </c>
      <c r="H8" s="124">
        <v>0.5</v>
      </c>
      <c r="J8" s="110"/>
    </row>
    <row r="9" spans="2:8" ht="12">
      <c r="B9" t="s">
        <v>292</v>
      </c>
      <c r="C9" s="30"/>
      <c r="D9" s="30"/>
      <c r="E9" s="30"/>
      <c r="F9" s="30"/>
      <c r="G9" s="30"/>
      <c r="H9" s="30"/>
    </row>
    <row r="10" spans="3:8" ht="12">
      <c r="C10" s="30"/>
      <c r="D10" s="30"/>
      <c r="E10" s="30"/>
      <c r="F10" s="30"/>
      <c r="G10" s="30"/>
      <c r="H10" s="30"/>
    </row>
    <row r="11" spans="2:8" ht="12">
      <c r="B11" t="s">
        <v>293</v>
      </c>
      <c r="C11" s="30">
        <v>26</v>
      </c>
      <c r="D11" s="30">
        <v>0.67</v>
      </c>
      <c r="E11" s="30">
        <v>64</v>
      </c>
      <c r="F11" s="30">
        <v>0.04</v>
      </c>
      <c r="G11" s="30" t="s">
        <v>294</v>
      </c>
      <c r="H11" s="124">
        <v>0.2</v>
      </c>
    </row>
    <row r="12" spans="3:8" ht="12">
      <c r="C12" s="30"/>
      <c r="D12" s="30"/>
      <c r="E12" s="30"/>
      <c r="F12" s="30"/>
      <c r="G12" s="30" t="s">
        <v>295</v>
      </c>
      <c r="H12" s="30"/>
    </row>
    <row r="13" spans="3:8" ht="12">
      <c r="C13" s="30"/>
      <c r="D13" s="30"/>
      <c r="E13" s="30"/>
      <c r="F13" s="30"/>
      <c r="G13" s="30"/>
      <c r="H13" s="30"/>
    </row>
    <row r="14" spans="2:9" ht="12">
      <c r="B14" t="s">
        <v>185</v>
      </c>
      <c r="C14" s="30">
        <v>8</v>
      </c>
      <c r="D14" s="30">
        <v>0.47</v>
      </c>
      <c r="E14" s="30">
        <v>58</v>
      </c>
      <c r="F14" s="123">
        <v>1E-06</v>
      </c>
      <c r="G14" s="30" t="s">
        <v>296</v>
      </c>
      <c r="H14" s="124">
        <v>0.75</v>
      </c>
      <c r="I14" s="110"/>
    </row>
    <row r="15" spans="3:8" ht="12">
      <c r="C15" s="30"/>
      <c r="D15" s="30"/>
      <c r="E15" s="30"/>
      <c r="F15" s="30"/>
      <c r="G15" s="30" t="s">
        <v>297</v>
      </c>
      <c r="H15" s="30"/>
    </row>
    <row r="16" spans="3:8" ht="12">
      <c r="C16" s="30"/>
      <c r="D16" s="30"/>
      <c r="E16" s="30"/>
      <c r="F16" s="30"/>
      <c r="G16" s="30"/>
      <c r="H16" s="30"/>
    </row>
    <row r="17" spans="2:8" ht="62.25">
      <c r="B17" s="125" t="s">
        <v>318</v>
      </c>
      <c r="C17" s="126">
        <v>10</v>
      </c>
      <c r="D17" s="126">
        <v>0.49</v>
      </c>
      <c r="E17" s="126">
        <v>58</v>
      </c>
      <c r="F17" s="127">
        <v>2.21E-05</v>
      </c>
      <c r="G17" s="111" t="s">
        <v>324</v>
      </c>
      <c r="H17" s="128">
        <v>0.5</v>
      </c>
    </row>
    <row r="18" spans="3:7" ht="12">
      <c r="C18" s="30"/>
      <c r="D18" s="30"/>
      <c r="E18" s="30"/>
      <c r="F18" s="30"/>
      <c r="G18" s="3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AL68"/>
  <sheetViews>
    <sheetView tabSelected="1" workbookViewId="0" topLeftCell="P1">
      <selection activeCell="Q5" sqref="Q5"/>
    </sheetView>
  </sheetViews>
  <sheetFormatPr defaultColWidth="9.140625" defaultRowHeight="12.75"/>
  <cols>
    <col min="2" max="12" width="6.140625" style="0" customWidth="1"/>
    <col min="13" max="13" width="5.7109375" style="0" customWidth="1"/>
    <col min="14" max="14" width="5.8515625" style="0" customWidth="1"/>
    <col min="17" max="38" width="5.7109375" style="0" customWidth="1"/>
  </cols>
  <sheetData>
    <row r="2" ht="12.75">
      <c r="B2" s="7" t="s">
        <v>325</v>
      </c>
    </row>
    <row r="5" spans="2:38" ht="15">
      <c r="B5" s="7" t="s">
        <v>326</v>
      </c>
      <c r="Q5" s="38" t="s">
        <v>359</v>
      </c>
      <c r="R5" s="10"/>
      <c r="S5" s="10"/>
      <c r="T5" s="10"/>
      <c r="U5" s="10"/>
      <c r="V5" s="10"/>
      <c r="W5" s="10"/>
      <c r="X5" s="10"/>
      <c r="Y5" s="10"/>
      <c r="Z5" s="10"/>
      <c r="AA5" s="10"/>
      <c r="AB5" s="10"/>
      <c r="AC5" s="10"/>
      <c r="AD5" s="10"/>
      <c r="AE5" s="10"/>
      <c r="AF5" s="10"/>
      <c r="AG5" s="10"/>
      <c r="AH5" s="10"/>
      <c r="AI5" s="10"/>
      <c r="AJ5" s="10"/>
      <c r="AK5" s="10"/>
      <c r="AL5" s="10"/>
    </row>
    <row r="7" spans="3:6" ht="12">
      <c r="C7" s="28" t="s">
        <v>9</v>
      </c>
      <c r="D7" s="28" t="s">
        <v>11</v>
      </c>
      <c r="E7" s="28" t="s">
        <v>10</v>
      </c>
      <c r="F7" s="28" t="s">
        <v>12</v>
      </c>
    </row>
    <row r="8" spans="2:38" ht="12">
      <c r="B8" s="9" t="s">
        <v>9</v>
      </c>
      <c r="C8">
        <v>1</v>
      </c>
      <c r="D8">
        <v>0.5</v>
      </c>
      <c r="E8">
        <v>0.71</v>
      </c>
      <c r="F8">
        <v>0.51</v>
      </c>
      <c r="R8" s="28" t="s">
        <v>9</v>
      </c>
      <c r="S8" s="28" t="s">
        <v>11</v>
      </c>
      <c r="T8" s="28" t="s">
        <v>10</v>
      </c>
      <c r="U8" s="28" t="s">
        <v>12</v>
      </c>
      <c r="V8" s="28" t="s">
        <v>13</v>
      </c>
      <c r="W8" s="28" t="s">
        <v>14</v>
      </c>
      <c r="X8" s="28" t="s">
        <v>15</v>
      </c>
      <c r="Y8" s="28" t="s">
        <v>18</v>
      </c>
      <c r="Z8" s="28" t="s">
        <v>19</v>
      </c>
      <c r="AA8" s="28" t="s">
        <v>120</v>
      </c>
      <c r="AB8" s="28" t="s">
        <v>22</v>
      </c>
      <c r="AC8" s="28" t="s">
        <v>20</v>
      </c>
      <c r="AD8" s="28" t="s">
        <v>21</v>
      </c>
      <c r="AE8" s="28" t="s">
        <v>31</v>
      </c>
      <c r="AF8" s="28" t="s">
        <v>32</v>
      </c>
      <c r="AG8" s="28" t="s">
        <v>33</v>
      </c>
      <c r="AH8" s="28" t="s">
        <v>34</v>
      </c>
      <c r="AI8" s="28" t="s">
        <v>28</v>
      </c>
      <c r="AJ8" s="28" t="s">
        <v>29</v>
      </c>
      <c r="AK8" s="28" t="s">
        <v>313</v>
      </c>
      <c r="AL8" s="28" t="s">
        <v>269</v>
      </c>
    </row>
    <row r="9" spans="2:38" ht="12">
      <c r="B9" s="9" t="s">
        <v>11</v>
      </c>
      <c r="C9">
        <v>0.5</v>
      </c>
      <c r="D9">
        <v>1</v>
      </c>
      <c r="E9">
        <v>0.29</v>
      </c>
      <c r="F9">
        <v>0.4</v>
      </c>
      <c r="Q9" s="9" t="s">
        <v>9</v>
      </c>
      <c r="R9" s="13">
        <v>1</v>
      </c>
      <c r="S9" s="13">
        <v>0.48</v>
      </c>
      <c r="T9" s="13">
        <v>0.7</v>
      </c>
      <c r="U9" s="14">
        <v>0.5</v>
      </c>
      <c r="V9">
        <v>0.55</v>
      </c>
      <c r="W9">
        <v>0.57</v>
      </c>
      <c r="X9">
        <v>0.29</v>
      </c>
      <c r="Y9">
        <v>0.43</v>
      </c>
      <c r="Z9">
        <v>0.52</v>
      </c>
      <c r="AA9">
        <v>0.49</v>
      </c>
      <c r="AB9">
        <v>-0.26</v>
      </c>
      <c r="AC9">
        <v>0.41</v>
      </c>
      <c r="AD9">
        <v>0.22</v>
      </c>
      <c r="AE9">
        <v>0.3</v>
      </c>
      <c r="AF9">
        <v>0.32</v>
      </c>
      <c r="AG9">
        <v>0.27</v>
      </c>
      <c r="AH9">
        <v>0.23</v>
      </c>
      <c r="AI9">
        <v>0.29</v>
      </c>
      <c r="AJ9">
        <v>0.17</v>
      </c>
      <c r="AK9">
        <v>-0.2</v>
      </c>
      <c r="AL9">
        <v>0.08</v>
      </c>
    </row>
    <row r="10" spans="2:38" ht="12">
      <c r="B10" s="9" t="s">
        <v>10</v>
      </c>
      <c r="C10">
        <v>0.71</v>
      </c>
      <c r="D10">
        <v>0.29</v>
      </c>
      <c r="E10">
        <v>1</v>
      </c>
      <c r="F10">
        <v>0.62</v>
      </c>
      <c r="Q10" s="9" t="s">
        <v>11</v>
      </c>
      <c r="R10" s="13">
        <v>0.48</v>
      </c>
      <c r="S10" s="13">
        <v>1</v>
      </c>
      <c r="T10" s="13">
        <v>0.25</v>
      </c>
      <c r="U10" s="14">
        <v>0.34</v>
      </c>
      <c r="V10">
        <v>0.38</v>
      </c>
      <c r="W10">
        <v>0.37</v>
      </c>
      <c r="X10">
        <v>0.1</v>
      </c>
      <c r="Y10">
        <v>0.19</v>
      </c>
      <c r="Z10">
        <v>0.34</v>
      </c>
      <c r="AA10">
        <v>0.18</v>
      </c>
      <c r="AB10">
        <v>-0.03</v>
      </c>
      <c r="AC10">
        <v>-0.02</v>
      </c>
      <c r="AD10">
        <v>0.07</v>
      </c>
      <c r="AE10">
        <v>0.24</v>
      </c>
      <c r="AF10">
        <v>0.31</v>
      </c>
      <c r="AG10">
        <v>0.05</v>
      </c>
      <c r="AH10">
        <v>0.23</v>
      </c>
      <c r="AI10">
        <v>0.03</v>
      </c>
      <c r="AJ10">
        <v>0.01</v>
      </c>
      <c r="AK10">
        <v>-0.28</v>
      </c>
      <c r="AL10">
        <v>0.18</v>
      </c>
    </row>
    <row r="11" spans="2:38" ht="12">
      <c r="B11" s="9" t="s">
        <v>12</v>
      </c>
      <c r="C11">
        <v>0.51</v>
      </c>
      <c r="D11">
        <v>0.4</v>
      </c>
      <c r="E11">
        <v>0.62</v>
      </c>
      <c r="F11">
        <v>1</v>
      </c>
      <c r="Q11" s="9" t="s">
        <v>10</v>
      </c>
      <c r="R11" s="13">
        <v>0.7</v>
      </c>
      <c r="S11" s="13">
        <v>0.25</v>
      </c>
      <c r="T11" s="13">
        <v>1</v>
      </c>
      <c r="U11" s="14">
        <v>0.61</v>
      </c>
      <c r="V11">
        <v>0.42</v>
      </c>
      <c r="W11">
        <v>0.56</v>
      </c>
      <c r="X11">
        <v>0.16</v>
      </c>
      <c r="Y11">
        <v>0.18</v>
      </c>
      <c r="Z11">
        <v>0.29</v>
      </c>
      <c r="AA11">
        <v>0.23</v>
      </c>
      <c r="AB11">
        <v>-0.21</v>
      </c>
      <c r="AC11">
        <v>0.22</v>
      </c>
      <c r="AD11">
        <v>-0.05</v>
      </c>
      <c r="AE11">
        <v>0.23</v>
      </c>
      <c r="AF11">
        <v>0.33</v>
      </c>
      <c r="AG11">
        <v>0.18</v>
      </c>
      <c r="AH11">
        <v>0.22</v>
      </c>
      <c r="AI11">
        <v>0.15</v>
      </c>
      <c r="AJ11">
        <v>0.13</v>
      </c>
      <c r="AK11">
        <v>-0.09</v>
      </c>
      <c r="AL11">
        <v>-0.07</v>
      </c>
    </row>
    <row r="12" spans="2:38" ht="12">
      <c r="B12" s="53"/>
      <c r="Q12" s="9" t="s">
        <v>12</v>
      </c>
      <c r="R12" s="15">
        <v>0.5</v>
      </c>
      <c r="S12" s="15">
        <v>0.34</v>
      </c>
      <c r="T12" s="15">
        <v>0.61</v>
      </c>
      <c r="U12" s="16">
        <v>1</v>
      </c>
      <c r="V12">
        <v>0.35</v>
      </c>
      <c r="W12">
        <v>0.52</v>
      </c>
      <c r="X12">
        <v>0.01</v>
      </c>
      <c r="Y12">
        <v>0.23</v>
      </c>
      <c r="Z12">
        <v>0.26</v>
      </c>
      <c r="AA12">
        <v>0.47</v>
      </c>
      <c r="AB12">
        <v>-0.4</v>
      </c>
      <c r="AC12">
        <v>0.5</v>
      </c>
      <c r="AD12">
        <v>0.13</v>
      </c>
      <c r="AE12">
        <v>0.13</v>
      </c>
      <c r="AF12">
        <v>0.23</v>
      </c>
      <c r="AG12">
        <v>0.25</v>
      </c>
      <c r="AH12">
        <v>0.31</v>
      </c>
      <c r="AI12">
        <v>0.24</v>
      </c>
      <c r="AJ12">
        <v>0.4</v>
      </c>
      <c r="AK12">
        <v>-0.2</v>
      </c>
      <c r="AL12">
        <v>0.01</v>
      </c>
    </row>
    <row r="13" spans="2:38" ht="12">
      <c r="B13" s="53"/>
      <c r="Q13" s="9" t="s">
        <v>13</v>
      </c>
      <c r="R13">
        <v>0.55</v>
      </c>
      <c r="S13">
        <v>0.38</v>
      </c>
      <c r="T13">
        <v>0.42</v>
      </c>
      <c r="U13">
        <v>0.35</v>
      </c>
      <c r="V13">
        <v>1</v>
      </c>
      <c r="W13">
        <v>0.76</v>
      </c>
      <c r="X13">
        <v>0.26</v>
      </c>
      <c r="Y13">
        <v>0.31</v>
      </c>
      <c r="Z13">
        <v>0.42</v>
      </c>
      <c r="AA13">
        <v>0.4</v>
      </c>
      <c r="AB13">
        <v>-0.23</v>
      </c>
      <c r="AC13">
        <v>0.22</v>
      </c>
      <c r="AD13">
        <v>0.28</v>
      </c>
      <c r="AE13">
        <v>0.3</v>
      </c>
      <c r="AF13">
        <v>0.45</v>
      </c>
      <c r="AG13">
        <v>0.31</v>
      </c>
      <c r="AH13">
        <v>0.26</v>
      </c>
      <c r="AI13">
        <v>0.17</v>
      </c>
      <c r="AJ13">
        <v>0.22</v>
      </c>
      <c r="AK13">
        <v>-0.19</v>
      </c>
      <c r="AL13">
        <v>0.22</v>
      </c>
    </row>
    <row r="14" spans="2:38" ht="12">
      <c r="B14" s="53"/>
      <c r="C14" s="8" t="s">
        <v>9</v>
      </c>
      <c r="D14" s="8" t="s">
        <v>13</v>
      </c>
      <c r="E14" s="8" t="s">
        <v>15</v>
      </c>
      <c r="F14" s="8" t="s">
        <v>119</v>
      </c>
      <c r="G14" s="8" t="s">
        <v>18</v>
      </c>
      <c r="H14" s="8" t="s">
        <v>19</v>
      </c>
      <c r="I14" s="8" t="s">
        <v>20</v>
      </c>
      <c r="J14" s="8" t="s">
        <v>21</v>
      </c>
      <c r="K14" s="8" t="s">
        <v>31</v>
      </c>
      <c r="L14" s="8" t="s">
        <v>28</v>
      </c>
      <c r="M14" s="8" t="s">
        <v>313</v>
      </c>
      <c r="Q14" s="9" t="s">
        <v>14</v>
      </c>
      <c r="R14">
        <v>0.57</v>
      </c>
      <c r="S14">
        <v>0.37</v>
      </c>
      <c r="T14">
        <v>0.56</v>
      </c>
      <c r="U14">
        <v>0.52</v>
      </c>
      <c r="V14">
        <v>0.76</v>
      </c>
      <c r="W14">
        <v>1</v>
      </c>
      <c r="X14">
        <v>0.1</v>
      </c>
      <c r="Y14">
        <v>0.24</v>
      </c>
      <c r="Z14">
        <v>0.36</v>
      </c>
      <c r="AA14">
        <v>0.39</v>
      </c>
      <c r="AB14">
        <v>-0.21</v>
      </c>
      <c r="AC14">
        <v>0.23</v>
      </c>
      <c r="AD14">
        <v>0.17</v>
      </c>
      <c r="AE14">
        <v>0.31</v>
      </c>
      <c r="AF14">
        <v>0.39</v>
      </c>
      <c r="AG14">
        <v>0.23</v>
      </c>
      <c r="AH14">
        <v>0.17</v>
      </c>
      <c r="AI14">
        <v>0.13</v>
      </c>
      <c r="AJ14">
        <v>0.3</v>
      </c>
      <c r="AK14">
        <v>-0.04</v>
      </c>
      <c r="AL14">
        <v>0.19</v>
      </c>
    </row>
    <row r="15" spans="2:38" ht="12">
      <c r="B15" s="9" t="s">
        <v>9</v>
      </c>
      <c r="C15" s="131">
        <v>1</v>
      </c>
      <c r="D15" s="132">
        <v>0.57</v>
      </c>
      <c r="E15" s="132">
        <v>0.39</v>
      </c>
      <c r="F15" s="132">
        <v>0.44</v>
      </c>
      <c r="G15" s="132">
        <v>0.47</v>
      </c>
      <c r="H15" s="132">
        <v>0.47</v>
      </c>
      <c r="I15" s="132">
        <v>0.43</v>
      </c>
      <c r="J15" s="132">
        <v>0.22</v>
      </c>
      <c r="K15" s="132">
        <v>0.29</v>
      </c>
      <c r="L15" s="132">
        <v>0.3</v>
      </c>
      <c r="M15" s="132">
        <v>-0.14</v>
      </c>
      <c r="Q15" s="9" t="s">
        <v>15</v>
      </c>
      <c r="R15">
        <v>0.29</v>
      </c>
      <c r="S15">
        <v>0.1</v>
      </c>
      <c r="T15">
        <v>0.16</v>
      </c>
      <c r="U15">
        <v>0.01</v>
      </c>
      <c r="V15">
        <v>0.26</v>
      </c>
      <c r="W15">
        <v>0.1</v>
      </c>
      <c r="X15">
        <v>1</v>
      </c>
      <c r="Y15">
        <v>0.08</v>
      </c>
      <c r="Z15">
        <v>0.14</v>
      </c>
      <c r="AA15">
        <v>0.24</v>
      </c>
      <c r="AB15">
        <v>-0.22</v>
      </c>
      <c r="AC15">
        <v>0.18</v>
      </c>
      <c r="AD15">
        <v>0.06</v>
      </c>
      <c r="AE15">
        <v>0.17</v>
      </c>
      <c r="AF15">
        <v>0.27</v>
      </c>
      <c r="AG15">
        <v>0.42</v>
      </c>
      <c r="AH15">
        <v>0.17</v>
      </c>
      <c r="AI15">
        <v>0.25</v>
      </c>
      <c r="AJ15">
        <v>0.24</v>
      </c>
      <c r="AK15">
        <v>-0.19</v>
      </c>
      <c r="AL15">
        <v>0.11</v>
      </c>
    </row>
    <row r="16" spans="2:38" ht="12">
      <c r="B16" s="9" t="s">
        <v>13</v>
      </c>
      <c r="C16" s="133">
        <v>0.57</v>
      </c>
      <c r="D16" s="30">
        <v>1</v>
      </c>
      <c r="E16" s="30">
        <v>0.29</v>
      </c>
      <c r="F16" s="30">
        <v>0.43</v>
      </c>
      <c r="G16" s="30">
        <v>0.32</v>
      </c>
      <c r="H16" s="30">
        <v>0.4</v>
      </c>
      <c r="I16" s="30">
        <v>0.25</v>
      </c>
      <c r="J16" s="30">
        <v>0.37</v>
      </c>
      <c r="K16" s="30">
        <v>0.2</v>
      </c>
      <c r="L16" s="30">
        <v>0.2</v>
      </c>
      <c r="M16" s="30">
        <v>-0.06</v>
      </c>
      <c r="Q16" s="9" t="s">
        <v>18</v>
      </c>
      <c r="R16">
        <v>0.43</v>
      </c>
      <c r="S16">
        <v>0.19</v>
      </c>
      <c r="T16">
        <v>0.18</v>
      </c>
      <c r="U16">
        <v>0.23</v>
      </c>
      <c r="V16">
        <v>0.31</v>
      </c>
      <c r="W16">
        <v>0.24</v>
      </c>
      <c r="X16">
        <v>0.08</v>
      </c>
      <c r="Y16">
        <v>1</v>
      </c>
      <c r="Z16">
        <v>0.36</v>
      </c>
      <c r="AA16">
        <v>0.34</v>
      </c>
      <c r="AB16">
        <v>-0.3</v>
      </c>
      <c r="AC16">
        <v>0.32</v>
      </c>
      <c r="AD16">
        <v>0.29</v>
      </c>
      <c r="AE16">
        <v>0.26</v>
      </c>
      <c r="AF16">
        <v>0.36</v>
      </c>
      <c r="AG16">
        <v>0.28</v>
      </c>
      <c r="AH16">
        <v>0.15</v>
      </c>
      <c r="AI16">
        <v>0.15</v>
      </c>
      <c r="AJ16">
        <v>0.39</v>
      </c>
      <c r="AK16">
        <v>-0.17</v>
      </c>
      <c r="AL16">
        <v>0.21</v>
      </c>
    </row>
    <row r="17" spans="2:38" ht="12">
      <c r="B17" s="9" t="s">
        <v>15</v>
      </c>
      <c r="C17" s="134">
        <v>0.39</v>
      </c>
      <c r="D17" s="30">
        <v>0.29</v>
      </c>
      <c r="E17" s="30">
        <v>1</v>
      </c>
      <c r="F17" s="30">
        <v>-0.03</v>
      </c>
      <c r="G17" s="30">
        <v>0.08</v>
      </c>
      <c r="H17" s="30">
        <v>0.15</v>
      </c>
      <c r="I17" s="30">
        <v>0.21</v>
      </c>
      <c r="J17" s="30">
        <v>0.18</v>
      </c>
      <c r="K17" s="30">
        <v>0.16</v>
      </c>
      <c r="L17" s="30">
        <v>0.27</v>
      </c>
      <c r="M17" s="30">
        <v>-0.27</v>
      </c>
      <c r="Q17" s="9" t="s">
        <v>19</v>
      </c>
      <c r="R17">
        <v>0.52</v>
      </c>
      <c r="S17">
        <v>0.34</v>
      </c>
      <c r="T17">
        <v>0.29</v>
      </c>
      <c r="U17">
        <v>0.26</v>
      </c>
      <c r="V17">
        <v>0.42</v>
      </c>
      <c r="W17">
        <v>0.36</v>
      </c>
      <c r="X17">
        <v>0.14</v>
      </c>
      <c r="Y17">
        <v>0.36</v>
      </c>
      <c r="Z17">
        <v>1</v>
      </c>
      <c r="AA17">
        <v>0.28</v>
      </c>
      <c r="AB17">
        <v>-0.1</v>
      </c>
      <c r="AC17">
        <v>0.27</v>
      </c>
      <c r="AD17">
        <v>0.18</v>
      </c>
      <c r="AE17">
        <v>0.2</v>
      </c>
      <c r="AF17">
        <v>0.36</v>
      </c>
      <c r="AG17">
        <v>0.17</v>
      </c>
      <c r="AH17">
        <v>0.15</v>
      </c>
      <c r="AI17">
        <v>0.2</v>
      </c>
      <c r="AJ17">
        <v>0.2</v>
      </c>
      <c r="AK17">
        <v>-0.34</v>
      </c>
      <c r="AL17">
        <v>0.1</v>
      </c>
    </row>
    <row r="18" spans="2:38" ht="12">
      <c r="B18" s="9" t="s">
        <v>119</v>
      </c>
      <c r="C18" s="134">
        <v>0.44</v>
      </c>
      <c r="D18" s="30">
        <v>0.43</v>
      </c>
      <c r="E18" s="30">
        <v>-0.03</v>
      </c>
      <c r="F18" s="30">
        <v>1</v>
      </c>
      <c r="G18" s="30">
        <v>0.31</v>
      </c>
      <c r="H18" s="30">
        <v>0.24</v>
      </c>
      <c r="I18" s="30">
        <v>0.27</v>
      </c>
      <c r="J18" s="30">
        <v>0.22</v>
      </c>
      <c r="K18" s="30">
        <v>0.08</v>
      </c>
      <c r="L18" s="30">
        <v>0.23</v>
      </c>
      <c r="M18" s="30">
        <v>-0.04</v>
      </c>
      <c r="Q18" s="9" t="s">
        <v>120</v>
      </c>
      <c r="R18">
        <v>0.49</v>
      </c>
      <c r="S18">
        <v>0.18</v>
      </c>
      <c r="T18">
        <v>0.23</v>
      </c>
      <c r="U18">
        <v>0.47</v>
      </c>
      <c r="V18">
        <v>0.4</v>
      </c>
      <c r="W18">
        <v>0.39</v>
      </c>
      <c r="X18">
        <v>0.24</v>
      </c>
      <c r="Y18">
        <v>0.34</v>
      </c>
      <c r="Z18">
        <v>0.28</v>
      </c>
      <c r="AA18">
        <v>1</v>
      </c>
      <c r="AB18">
        <v>-0.45</v>
      </c>
      <c r="AC18">
        <v>0.66</v>
      </c>
      <c r="AD18">
        <v>0.44</v>
      </c>
      <c r="AE18">
        <v>0.12</v>
      </c>
      <c r="AF18">
        <v>0.23</v>
      </c>
      <c r="AG18">
        <v>0.36</v>
      </c>
      <c r="AH18">
        <v>0.15</v>
      </c>
      <c r="AI18">
        <v>0.45</v>
      </c>
      <c r="AJ18">
        <v>0.46</v>
      </c>
      <c r="AK18">
        <v>-0.19</v>
      </c>
      <c r="AL18">
        <v>0.12</v>
      </c>
    </row>
    <row r="19" spans="2:38" ht="12">
      <c r="B19" s="9" t="s">
        <v>18</v>
      </c>
      <c r="C19" s="134">
        <v>0.47</v>
      </c>
      <c r="D19" s="30">
        <v>0.32</v>
      </c>
      <c r="E19" s="30">
        <v>0.08</v>
      </c>
      <c r="F19" s="30">
        <v>0.31</v>
      </c>
      <c r="G19" s="30">
        <v>1</v>
      </c>
      <c r="H19" s="30">
        <v>0.33</v>
      </c>
      <c r="I19" s="30">
        <v>0.35</v>
      </c>
      <c r="J19" s="30">
        <v>0.39</v>
      </c>
      <c r="K19" s="30">
        <v>0.33</v>
      </c>
      <c r="L19" s="30">
        <v>0.12</v>
      </c>
      <c r="M19" s="30">
        <v>-0.17</v>
      </c>
      <c r="Q19" s="9" t="s">
        <v>22</v>
      </c>
      <c r="R19">
        <v>-0.26</v>
      </c>
      <c r="S19">
        <v>-0.03</v>
      </c>
      <c r="T19">
        <v>-0.21</v>
      </c>
      <c r="U19">
        <v>-0.4</v>
      </c>
      <c r="V19">
        <v>-0.23</v>
      </c>
      <c r="W19">
        <v>-0.21</v>
      </c>
      <c r="X19">
        <v>-0.22</v>
      </c>
      <c r="Y19">
        <v>-0.3</v>
      </c>
      <c r="Z19">
        <v>-0.1</v>
      </c>
      <c r="AA19">
        <v>-0.45</v>
      </c>
      <c r="AB19">
        <v>1</v>
      </c>
      <c r="AC19">
        <v>-0.45</v>
      </c>
      <c r="AD19">
        <v>-0.13</v>
      </c>
      <c r="AE19">
        <v>-0.01</v>
      </c>
      <c r="AF19">
        <v>-0.06</v>
      </c>
      <c r="AG19">
        <v>-0.29</v>
      </c>
      <c r="AH19">
        <v>-0.15</v>
      </c>
      <c r="AI19">
        <v>-0.09</v>
      </c>
      <c r="AJ19">
        <v>-0.27</v>
      </c>
      <c r="AK19">
        <v>0.04</v>
      </c>
      <c r="AL19">
        <v>-0.09</v>
      </c>
    </row>
    <row r="20" spans="2:38" ht="12">
      <c r="B20" s="9" t="s">
        <v>19</v>
      </c>
      <c r="C20" s="134">
        <v>0.47</v>
      </c>
      <c r="D20" s="30">
        <v>0.4</v>
      </c>
      <c r="E20" s="30">
        <v>0.15</v>
      </c>
      <c r="F20" s="30">
        <v>0.24</v>
      </c>
      <c r="G20" s="30">
        <v>0.33</v>
      </c>
      <c r="H20" s="30">
        <v>1</v>
      </c>
      <c r="I20" s="30">
        <v>0.31</v>
      </c>
      <c r="J20" s="30">
        <v>0.29</v>
      </c>
      <c r="K20" s="30">
        <v>0.19</v>
      </c>
      <c r="L20" s="30">
        <v>0.18</v>
      </c>
      <c r="M20" s="30">
        <v>-0.3</v>
      </c>
      <c r="Q20" s="9" t="s">
        <v>20</v>
      </c>
      <c r="R20">
        <v>0.41</v>
      </c>
      <c r="S20">
        <v>-0.02</v>
      </c>
      <c r="T20">
        <v>0.22</v>
      </c>
      <c r="U20">
        <v>0.5</v>
      </c>
      <c r="V20">
        <v>0.22</v>
      </c>
      <c r="W20">
        <v>0.23</v>
      </c>
      <c r="X20">
        <v>0.18</v>
      </c>
      <c r="Y20">
        <v>0.32</v>
      </c>
      <c r="Z20">
        <v>0.27</v>
      </c>
      <c r="AA20">
        <v>0.66</v>
      </c>
      <c r="AB20">
        <v>-0.45</v>
      </c>
      <c r="AC20">
        <v>1</v>
      </c>
      <c r="AD20">
        <v>0.5</v>
      </c>
      <c r="AE20">
        <v>0.09</v>
      </c>
      <c r="AF20">
        <v>0.16</v>
      </c>
      <c r="AG20">
        <v>0.27</v>
      </c>
      <c r="AH20">
        <v>0.16</v>
      </c>
      <c r="AI20">
        <v>0.4</v>
      </c>
      <c r="AJ20">
        <v>0.41</v>
      </c>
      <c r="AK20">
        <v>-0.07</v>
      </c>
      <c r="AL20">
        <v>0.19</v>
      </c>
    </row>
    <row r="21" spans="2:38" ht="12">
      <c r="B21" s="9" t="s">
        <v>20</v>
      </c>
      <c r="C21" s="134">
        <v>0.43</v>
      </c>
      <c r="D21" s="30">
        <v>0.25</v>
      </c>
      <c r="E21" s="30">
        <v>0.21</v>
      </c>
      <c r="F21" s="30">
        <v>0.27</v>
      </c>
      <c r="G21" s="30">
        <v>0.35</v>
      </c>
      <c r="H21" s="30">
        <v>0.31</v>
      </c>
      <c r="I21" s="30">
        <v>1</v>
      </c>
      <c r="J21" s="30">
        <v>0.49</v>
      </c>
      <c r="K21" s="30">
        <v>0.13</v>
      </c>
      <c r="L21" s="30">
        <v>0.4</v>
      </c>
      <c r="M21" s="30">
        <v>-0.06</v>
      </c>
      <c r="Q21" s="9" t="s">
        <v>21</v>
      </c>
      <c r="R21">
        <v>0.22</v>
      </c>
      <c r="S21">
        <v>0.07</v>
      </c>
      <c r="T21">
        <v>-0.05</v>
      </c>
      <c r="U21">
        <v>0.13</v>
      </c>
      <c r="V21">
        <v>0.28</v>
      </c>
      <c r="W21">
        <v>0.17</v>
      </c>
      <c r="X21">
        <v>0.06</v>
      </c>
      <c r="Y21">
        <v>0.29</v>
      </c>
      <c r="Z21">
        <v>0.18</v>
      </c>
      <c r="AA21">
        <v>0.44</v>
      </c>
      <c r="AB21">
        <v>-0.13</v>
      </c>
      <c r="AC21">
        <v>0.5</v>
      </c>
      <c r="AD21">
        <v>1</v>
      </c>
      <c r="AE21">
        <v>0.07</v>
      </c>
      <c r="AF21">
        <v>0.09</v>
      </c>
      <c r="AG21">
        <v>0.03</v>
      </c>
      <c r="AH21">
        <v>0.13</v>
      </c>
      <c r="AI21">
        <v>0.08</v>
      </c>
      <c r="AJ21">
        <v>0.18</v>
      </c>
      <c r="AK21">
        <v>-0.15</v>
      </c>
      <c r="AL21">
        <v>0.06</v>
      </c>
    </row>
    <row r="22" spans="2:38" ht="12">
      <c r="B22" s="9" t="s">
        <v>21</v>
      </c>
      <c r="C22" s="134">
        <v>0.22</v>
      </c>
      <c r="D22" s="30">
        <v>0.37</v>
      </c>
      <c r="E22" s="30">
        <v>0.18</v>
      </c>
      <c r="F22" s="30">
        <v>0.22</v>
      </c>
      <c r="G22" s="30">
        <v>0.39</v>
      </c>
      <c r="H22" s="30">
        <v>0.29</v>
      </c>
      <c r="I22" s="30">
        <v>0.49</v>
      </c>
      <c r="J22" s="30">
        <v>1</v>
      </c>
      <c r="K22" s="30">
        <v>0.16</v>
      </c>
      <c r="L22" s="30">
        <v>0.09</v>
      </c>
      <c r="M22" s="30">
        <v>-0.13</v>
      </c>
      <c r="Q22" s="9" t="s">
        <v>31</v>
      </c>
      <c r="R22">
        <v>0.3</v>
      </c>
      <c r="S22">
        <v>0.24</v>
      </c>
      <c r="T22">
        <v>0.23</v>
      </c>
      <c r="U22">
        <v>0.13</v>
      </c>
      <c r="V22">
        <v>0.3</v>
      </c>
      <c r="W22">
        <v>0.31</v>
      </c>
      <c r="X22">
        <v>0.17</v>
      </c>
      <c r="Y22">
        <v>0.26</v>
      </c>
      <c r="Z22">
        <v>0.2</v>
      </c>
      <c r="AA22">
        <v>0.12</v>
      </c>
      <c r="AB22">
        <v>-0.01</v>
      </c>
      <c r="AC22">
        <v>0.09</v>
      </c>
      <c r="AD22">
        <v>0.07</v>
      </c>
      <c r="AE22">
        <v>1</v>
      </c>
      <c r="AF22">
        <v>0.45</v>
      </c>
      <c r="AG22">
        <v>0.21</v>
      </c>
      <c r="AH22">
        <v>0.34</v>
      </c>
      <c r="AI22">
        <v>-0.06</v>
      </c>
      <c r="AJ22">
        <v>0.13</v>
      </c>
      <c r="AK22">
        <v>-0.04</v>
      </c>
      <c r="AL22">
        <v>-0.05</v>
      </c>
    </row>
    <row r="23" spans="2:38" ht="12">
      <c r="B23" s="9" t="s">
        <v>31</v>
      </c>
      <c r="C23" s="134">
        <v>0.29</v>
      </c>
      <c r="D23" s="30">
        <v>0.2</v>
      </c>
      <c r="E23" s="30">
        <v>0.16</v>
      </c>
      <c r="F23" s="30">
        <v>0.08</v>
      </c>
      <c r="G23" s="30">
        <v>0.33</v>
      </c>
      <c r="H23" s="30">
        <v>0.19</v>
      </c>
      <c r="I23" s="30">
        <v>0.13</v>
      </c>
      <c r="J23" s="30">
        <v>0.16</v>
      </c>
      <c r="K23" s="30">
        <v>1</v>
      </c>
      <c r="L23" s="30">
        <v>-0.03</v>
      </c>
      <c r="M23" s="30">
        <v>0</v>
      </c>
      <c r="Q23" s="9" t="s">
        <v>32</v>
      </c>
      <c r="R23">
        <v>0.32</v>
      </c>
      <c r="S23">
        <v>0.31</v>
      </c>
      <c r="T23">
        <v>0.33</v>
      </c>
      <c r="U23">
        <v>0.23</v>
      </c>
      <c r="V23">
        <v>0.45</v>
      </c>
      <c r="W23">
        <v>0.39</v>
      </c>
      <c r="X23">
        <v>0.27</v>
      </c>
      <c r="Y23">
        <v>0.36</v>
      </c>
      <c r="Z23">
        <v>0.36</v>
      </c>
      <c r="AA23">
        <v>0.23</v>
      </c>
      <c r="AB23">
        <v>-0.06</v>
      </c>
      <c r="AC23">
        <v>0.16</v>
      </c>
      <c r="AD23">
        <v>0.09</v>
      </c>
      <c r="AE23">
        <v>0.45</v>
      </c>
      <c r="AF23">
        <v>1</v>
      </c>
      <c r="AG23">
        <v>0.23</v>
      </c>
      <c r="AH23">
        <v>0.4</v>
      </c>
      <c r="AI23">
        <v>0.1</v>
      </c>
      <c r="AJ23">
        <v>0.13</v>
      </c>
      <c r="AK23">
        <v>-0.23</v>
      </c>
      <c r="AL23">
        <v>0.19</v>
      </c>
    </row>
    <row r="24" spans="2:38" ht="12">
      <c r="B24" s="9" t="s">
        <v>28</v>
      </c>
      <c r="C24" s="134">
        <v>0.3</v>
      </c>
      <c r="D24" s="30">
        <v>0.2</v>
      </c>
      <c r="E24" s="30">
        <v>0.27</v>
      </c>
      <c r="F24" s="30">
        <v>0.23</v>
      </c>
      <c r="G24" s="30">
        <v>0.12</v>
      </c>
      <c r="H24" s="30">
        <v>0.18</v>
      </c>
      <c r="I24" s="30">
        <v>0.4</v>
      </c>
      <c r="J24" s="30">
        <v>0.09</v>
      </c>
      <c r="K24" s="30">
        <v>-0.03</v>
      </c>
      <c r="L24" s="30">
        <v>1</v>
      </c>
      <c r="M24" s="30">
        <v>-0.17</v>
      </c>
      <c r="Q24" s="9" t="s">
        <v>33</v>
      </c>
      <c r="R24">
        <v>0.27</v>
      </c>
      <c r="S24">
        <v>0.05</v>
      </c>
      <c r="T24">
        <v>0.18</v>
      </c>
      <c r="U24">
        <v>0.25</v>
      </c>
      <c r="V24">
        <v>0.31</v>
      </c>
      <c r="W24">
        <v>0.23</v>
      </c>
      <c r="X24">
        <v>0.42</v>
      </c>
      <c r="Y24">
        <v>0.28</v>
      </c>
      <c r="Z24">
        <v>0.17</v>
      </c>
      <c r="AA24">
        <v>0.36</v>
      </c>
      <c r="AB24">
        <v>-0.29</v>
      </c>
      <c r="AC24">
        <v>0.27</v>
      </c>
      <c r="AD24">
        <v>0.03</v>
      </c>
      <c r="AE24">
        <v>0.21</v>
      </c>
      <c r="AF24">
        <v>0.23</v>
      </c>
      <c r="AG24">
        <v>1</v>
      </c>
      <c r="AH24">
        <v>0.27</v>
      </c>
      <c r="AI24">
        <v>0.48</v>
      </c>
      <c r="AJ24">
        <v>0.36</v>
      </c>
      <c r="AK24">
        <v>-0.12</v>
      </c>
      <c r="AL24">
        <v>0.19</v>
      </c>
    </row>
    <row r="25" spans="2:38" ht="12">
      <c r="B25" s="9" t="s">
        <v>313</v>
      </c>
      <c r="C25" s="134">
        <v>-0.14</v>
      </c>
      <c r="D25" s="30">
        <v>-0.06</v>
      </c>
      <c r="E25" s="30">
        <v>-0.27</v>
      </c>
      <c r="F25" s="30">
        <v>-0.04</v>
      </c>
      <c r="G25" s="30">
        <v>-0.17</v>
      </c>
      <c r="H25" s="30">
        <v>-0.3</v>
      </c>
      <c r="I25" s="30">
        <v>-0.06</v>
      </c>
      <c r="J25" s="30">
        <v>-0.13</v>
      </c>
      <c r="K25" s="30">
        <v>0</v>
      </c>
      <c r="L25" s="30">
        <v>-0.17</v>
      </c>
      <c r="M25" s="30">
        <v>1</v>
      </c>
      <c r="Q25" s="9" t="s">
        <v>34</v>
      </c>
      <c r="R25">
        <v>0.23</v>
      </c>
      <c r="S25">
        <v>0.23</v>
      </c>
      <c r="T25">
        <v>0.22</v>
      </c>
      <c r="U25">
        <v>0.31</v>
      </c>
      <c r="V25">
        <v>0.26</v>
      </c>
      <c r="W25">
        <v>0.17</v>
      </c>
      <c r="X25">
        <v>0.17</v>
      </c>
      <c r="Y25">
        <v>0.15</v>
      </c>
      <c r="Z25">
        <v>0.15</v>
      </c>
      <c r="AA25">
        <v>0.15</v>
      </c>
      <c r="AB25">
        <v>-0.15</v>
      </c>
      <c r="AC25">
        <v>0.16</v>
      </c>
      <c r="AD25">
        <v>0.13</v>
      </c>
      <c r="AE25">
        <v>0.34</v>
      </c>
      <c r="AF25">
        <v>0.4</v>
      </c>
      <c r="AG25">
        <v>0.27</v>
      </c>
      <c r="AH25">
        <v>1</v>
      </c>
      <c r="AI25">
        <v>0.1</v>
      </c>
      <c r="AJ25">
        <v>0.1</v>
      </c>
      <c r="AK25">
        <v>-0.39</v>
      </c>
      <c r="AL25">
        <v>0.07</v>
      </c>
    </row>
    <row r="26" spans="2:38" ht="12">
      <c r="B26" s="53"/>
      <c r="Q26" s="9" t="s">
        <v>28</v>
      </c>
      <c r="R26">
        <v>0.29</v>
      </c>
      <c r="S26">
        <v>0.03</v>
      </c>
      <c r="T26">
        <v>0.15</v>
      </c>
      <c r="U26">
        <v>0.24</v>
      </c>
      <c r="V26">
        <v>0.17</v>
      </c>
      <c r="W26">
        <v>0.13</v>
      </c>
      <c r="X26">
        <v>0.25</v>
      </c>
      <c r="Y26">
        <v>0.15</v>
      </c>
      <c r="Z26">
        <v>0.2</v>
      </c>
      <c r="AA26">
        <v>0.45</v>
      </c>
      <c r="AB26">
        <v>-0.09</v>
      </c>
      <c r="AC26">
        <v>0.4</v>
      </c>
      <c r="AD26">
        <v>0.08</v>
      </c>
      <c r="AE26">
        <v>-0.06</v>
      </c>
      <c r="AF26">
        <v>0.1</v>
      </c>
      <c r="AG26">
        <v>0.48</v>
      </c>
      <c r="AH26">
        <v>0.1</v>
      </c>
      <c r="AI26">
        <v>1</v>
      </c>
      <c r="AJ26">
        <v>0.3</v>
      </c>
      <c r="AK26">
        <v>-0.16</v>
      </c>
      <c r="AL26">
        <v>0.2</v>
      </c>
    </row>
    <row r="27" spans="2:38" ht="12">
      <c r="B27" s="53"/>
      <c r="Q27" s="9" t="s">
        <v>29</v>
      </c>
      <c r="R27">
        <v>0.17</v>
      </c>
      <c r="S27">
        <v>0.01</v>
      </c>
      <c r="T27">
        <v>0.13</v>
      </c>
      <c r="U27">
        <v>0.4</v>
      </c>
      <c r="V27">
        <v>0.22</v>
      </c>
      <c r="W27">
        <v>0.3</v>
      </c>
      <c r="X27">
        <v>0.24</v>
      </c>
      <c r="Y27">
        <v>0.39</v>
      </c>
      <c r="Z27">
        <v>0.2</v>
      </c>
      <c r="AA27">
        <v>0.46</v>
      </c>
      <c r="AB27">
        <v>-0.27</v>
      </c>
      <c r="AC27">
        <v>0.41</v>
      </c>
      <c r="AD27">
        <v>0.18</v>
      </c>
      <c r="AE27">
        <v>0.13</v>
      </c>
      <c r="AF27">
        <v>0.13</v>
      </c>
      <c r="AG27">
        <v>0.36</v>
      </c>
      <c r="AH27">
        <v>0.1</v>
      </c>
      <c r="AI27">
        <v>0.3</v>
      </c>
      <c r="AJ27">
        <v>1</v>
      </c>
      <c r="AK27">
        <v>-0.16</v>
      </c>
      <c r="AL27">
        <v>0.03</v>
      </c>
    </row>
    <row r="28" spans="2:38" ht="12">
      <c r="B28" s="53"/>
      <c r="C28" s="8" t="s">
        <v>10</v>
      </c>
      <c r="D28" s="8" t="s">
        <v>13</v>
      </c>
      <c r="E28" s="8" t="s">
        <v>19</v>
      </c>
      <c r="F28" s="8" t="s">
        <v>21</v>
      </c>
      <c r="G28" s="8" t="s">
        <v>33</v>
      </c>
      <c r="H28" s="8" t="s">
        <v>34</v>
      </c>
      <c r="I28" s="8" t="s">
        <v>15</v>
      </c>
      <c r="J28" s="8" t="s">
        <v>119</v>
      </c>
      <c r="K28" s="8" t="s">
        <v>313</v>
      </c>
      <c r="Q28" s="9" t="s">
        <v>313</v>
      </c>
      <c r="R28">
        <v>-0.2</v>
      </c>
      <c r="S28">
        <v>-0.28</v>
      </c>
      <c r="T28">
        <v>-0.09</v>
      </c>
      <c r="U28">
        <v>-0.2</v>
      </c>
      <c r="V28">
        <v>-0.19</v>
      </c>
      <c r="W28">
        <v>-0.04</v>
      </c>
      <c r="X28">
        <v>-0.19</v>
      </c>
      <c r="Y28">
        <v>-0.17</v>
      </c>
      <c r="Z28">
        <v>-0.34</v>
      </c>
      <c r="AA28">
        <v>-0.19</v>
      </c>
      <c r="AB28">
        <v>0.04</v>
      </c>
      <c r="AC28">
        <v>-0.07</v>
      </c>
      <c r="AD28">
        <v>-0.15</v>
      </c>
      <c r="AE28">
        <v>-0.04</v>
      </c>
      <c r="AF28">
        <v>-0.23</v>
      </c>
      <c r="AG28">
        <v>-0.12</v>
      </c>
      <c r="AH28">
        <v>-0.39</v>
      </c>
      <c r="AI28">
        <v>-0.16</v>
      </c>
      <c r="AJ28">
        <v>-0.16</v>
      </c>
      <c r="AK28">
        <v>1</v>
      </c>
      <c r="AL28">
        <v>-0.14</v>
      </c>
    </row>
    <row r="29" spans="2:38" ht="12">
      <c r="B29" s="9" t="s">
        <v>10</v>
      </c>
      <c r="C29" s="131">
        <v>1</v>
      </c>
      <c r="D29" s="132">
        <v>0.32</v>
      </c>
      <c r="E29" s="132">
        <v>0.32</v>
      </c>
      <c r="F29" s="132">
        <v>0.11</v>
      </c>
      <c r="G29" s="132">
        <v>-0.04</v>
      </c>
      <c r="H29" s="132">
        <v>0.28</v>
      </c>
      <c r="I29" s="132">
        <v>0.07</v>
      </c>
      <c r="J29" s="132">
        <v>0.12</v>
      </c>
      <c r="K29" s="132">
        <v>-0.26</v>
      </c>
      <c r="Q29" s="9" t="s">
        <v>269</v>
      </c>
      <c r="R29">
        <v>0.08</v>
      </c>
      <c r="S29">
        <v>0.18</v>
      </c>
      <c r="T29">
        <v>-0.07</v>
      </c>
      <c r="U29">
        <v>0.01</v>
      </c>
      <c r="V29">
        <v>0.22</v>
      </c>
      <c r="W29">
        <v>0.19</v>
      </c>
      <c r="X29">
        <v>0.11</v>
      </c>
      <c r="Y29">
        <v>0.21</v>
      </c>
      <c r="Z29">
        <v>0.1</v>
      </c>
      <c r="AA29">
        <v>0.12</v>
      </c>
      <c r="AB29">
        <v>-0.09</v>
      </c>
      <c r="AC29">
        <v>0.19</v>
      </c>
      <c r="AD29">
        <v>0.06</v>
      </c>
      <c r="AE29">
        <v>-0.05</v>
      </c>
      <c r="AF29">
        <v>0.19</v>
      </c>
      <c r="AG29">
        <v>0.19</v>
      </c>
      <c r="AH29">
        <v>0.07</v>
      </c>
      <c r="AI29">
        <v>0.2</v>
      </c>
      <c r="AJ29">
        <v>0.03</v>
      </c>
      <c r="AK29">
        <v>-0.14</v>
      </c>
      <c r="AL29">
        <v>1</v>
      </c>
    </row>
    <row r="30" spans="2:11" ht="12">
      <c r="B30" s="9" t="s">
        <v>13</v>
      </c>
      <c r="C30" s="134">
        <v>0.32</v>
      </c>
      <c r="D30" s="30">
        <v>1</v>
      </c>
      <c r="E30" s="30">
        <v>0.38</v>
      </c>
      <c r="F30" s="30">
        <v>0.34</v>
      </c>
      <c r="G30" s="30">
        <v>0.31</v>
      </c>
      <c r="H30" s="30">
        <v>0.23</v>
      </c>
      <c r="I30" s="30">
        <v>0.22</v>
      </c>
      <c r="J30" s="30">
        <v>0.43</v>
      </c>
      <c r="K30" s="30">
        <v>-0.01</v>
      </c>
    </row>
    <row r="31" spans="2:11" ht="12">
      <c r="B31" s="9" t="s">
        <v>19</v>
      </c>
      <c r="C31" s="134">
        <v>0.32</v>
      </c>
      <c r="D31" s="30">
        <v>0.38</v>
      </c>
      <c r="E31" s="30">
        <v>1</v>
      </c>
      <c r="F31" s="30">
        <v>0.3</v>
      </c>
      <c r="G31" s="30">
        <v>0.2</v>
      </c>
      <c r="H31" s="30">
        <v>0.19</v>
      </c>
      <c r="I31" s="30">
        <v>0.16</v>
      </c>
      <c r="J31" s="30">
        <v>0.27</v>
      </c>
      <c r="K31" s="30">
        <v>-0.3</v>
      </c>
    </row>
    <row r="32" spans="2:11" ht="12">
      <c r="B32" s="9" t="s">
        <v>21</v>
      </c>
      <c r="C32" s="134">
        <v>0.11</v>
      </c>
      <c r="D32" s="30">
        <v>0.34</v>
      </c>
      <c r="E32" s="30">
        <v>0.3</v>
      </c>
      <c r="F32" s="30">
        <v>1</v>
      </c>
      <c r="G32" s="30">
        <v>0.1</v>
      </c>
      <c r="H32" s="30">
        <v>0.07</v>
      </c>
      <c r="I32" s="30">
        <v>0.18</v>
      </c>
      <c r="J32" s="30">
        <v>0.26</v>
      </c>
      <c r="K32" s="30">
        <v>-0.13</v>
      </c>
    </row>
    <row r="33" spans="2:11" ht="12">
      <c r="B33" s="9" t="s">
        <v>33</v>
      </c>
      <c r="C33" s="134">
        <v>-0.04</v>
      </c>
      <c r="D33" s="30">
        <v>0.31</v>
      </c>
      <c r="E33" s="30">
        <v>0.2</v>
      </c>
      <c r="F33" s="30">
        <v>0.1</v>
      </c>
      <c r="G33" s="30">
        <v>1</v>
      </c>
      <c r="H33" s="30">
        <v>0.37</v>
      </c>
      <c r="I33" s="30">
        <v>0.32</v>
      </c>
      <c r="J33" s="30">
        <v>0.2</v>
      </c>
      <c r="K33" s="30">
        <v>-0.1</v>
      </c>
    </row>
    <row r="34" spans="2:11" ht="12">
      <c r="B34" s="9" t="s">
        <v>34</v>
      </c>
      <c r="C34" s="134">
        <v>0.28</v>
      </c>
      <c r="D34" s="30">
        <v>0.23</v>
      </c>
      <c r="E34" s="30">
        <v>0.19</v>
      </c>
      <c r="F34" s="30">
        <v>0.07</v>
      </c>
      <c r="G34" s="30">
        <v>0.37</v>
      </c>
      <c r="H34" s="30">
        <v>1</v>
      </c>
      <c r="I34" s="30">
        <v>0.23</v>
      </c>
      <c r="J34" s="30">
        <v>0.17</v>
      </c>
      <c r="K34" s="30">
        <v>-0.29</v>
      </c>
    </row>
    <row r="35" spans="2:11" ht="12">
      <c r="B35" s="9" t="s">
        <v>15</v>
      </c>
      <c r="C35" s="134">
        <v>0.07</v>
      </c>
      <c r="D35" s="30">
        <v>0.22</v>
      </c>
      <c r="E35" s="30">
        <v>0.16</v>
      </c>
      <c r="F35" s="30">
        <v>0.18</v>
      </c>
      <c r="G35" s="30">
        <v>0.32</v>
      </c>
      <c r="H35" s="30">
        <v>0.23</v>
      </c>
      <c r="I35" s="30">
        <v>1</v>
      </c>
      <c r="J35" s="30">
        <v>-0.01</v>
      </c>
      <c r="K35" s="30">
        <v>-0.29</v>
      </c>
    </row>
    <row r="36" spans="2:11" ht="12">
      <c r="B36" s="9" t="s">
        <v>119</v>
      </c>
      <c r="C36" s="134">
        <v>0.12</v>
      </c>
      <c r="D36" s="30">
        <v>0.43</v>
      </c>
      <c r="E36" s="30">
        <v>0.27</v>
      </c>
      <c r="F36" s="30">
        <v>0.26</v>
      </c>
      <c r="G36" s="30">
        <v>0.2</v>
      </c>
      <c r="H36" s="30">
        <v>0.17</v>
      </c>
      <c r="I36" s="30">
        <v>-0.01</v>
      </c>
      <c r="J36" s="30">
        <v>1</v>
      </c>
      <c r="K36" s="30">
        <v>-0.05</v>
      </c>
    </row>
    <row r="37" spans="2:11" ht="12">
      <c r="B37" s="9" t="s">
        <v>313</v>
      </c>
      <c r="C37" s="134">
        <v>-0.26</v>
      </c>
      <c r="D37" s="30">
        <v>-0.01</v>
      </c>
      <c r="E37" s="30">
        <v>-0.3</v>
      </c>
      <c r="F37" s="30">
        <v>-0.13</v>
      </c>
      <c r="G37" s="30">
        <v>-0.1</v>
      </c>
      <c r="H37" s="30">
        <v>-0.29</v>
      </c>
      <c r="I37" s="30">
        <v>-0.29</v>
      </c>
      <c r="J37" s="30">
        <v>-0.05</v>
      </c>
      <c r="K37" s="30">
        <v>1</v>
      </c>
    </row>
    <row r="38" ht="12">
      <c r="B38" s="53"/>
    </row>
    <row r="39" ht="12">
      <c r="B39" s="53"/>
    </row>
    <row r="40" ht="12">
      <c r="B40" s="53"/>
    </row>
    <row r="41" spans="2:13" ht="12">
      <c r="B41" s="53"/>
      <c r="C41" s="8" t="s">
        <v>11</v>
      </c>
      <c r="D41" s="8" t="s">
        <v>14</v>
      </c>
      <c r="E41" s="8" t="s">
        <v>15</v>
      </c>
      <c r="F41" s="8" t="s">
        <v>119</v>
      </c>
      <c r="G41" s="8" t="s">
        <v>20</v>
      </c>
      <c r="H41" s="8" t="s">
        <v>21</v>
      </c>
      <c r="I41" s="8" t="s">
        <v>32</v>
      </c>
      <c r="J41" s="8" t="s">
        <v>29</v>
      </c>
      <c r="K41" s="8" t="s">
        <v>269</v>
      </c>
      <c r="L41" s="8" t="s">
        <v>19</v>
      </c>
      <c r="M41" s="129" t="s">
        <v>120</v>
      </c>
    </row>
    <row r="42" spans="2:13" ht="12">
      <c r="B42" s="9" t="s">
        <v>11</v>
      </c>
      <c r="C42" s="135">
        <v>1</v>
      </c>
      <c r="D42" s="136">
        <v>0.48</v>
      </c>
      <c r="E42" s="136">
        <v>0.23</v>
      </c>
      <c r="F42" s="136">
        <v>0.39</v>
      </c>
      <c r="G42" s="136">
        <v>0.22</v>
      </c>
      <c r="H42" s="136">
        <v>-0.08</v>
      </c>
      <c r="I42" s="136">
        <v>0.31</v>
      </c>
      <c r="J42" s="136">
        <v>0.2</v>
      </c>
      <c r="K42" s="136">
        <v>-0.02</v>
      </c>
      <c r="L42" s="136">
        <v>0.27</v>
      </c>
      <c r="M42" s="137">
        <v>0.25</v>
      </c>
    </row>
    <row r="43" spans="2:13" ht="12">
      <c r="B43" s="9" t="s">
        <v>14</v>
      </c>
      <c r="C43" s="133">
        <v>0.48</v>
      </c>
      <c r="D43" s="30">
        <v>1</v>
      </c>
      <c r="E43" s="30">
        <v>0.12</v>
      </c>
      <c r="F43" s="30">
        <v>0.35</v>
      </c>
      <c r="G43" s="30">
        <v>0.08</v>
      </c>
      <c r="H43" s="30">
        <v>0.15</v>
      </c>
      <c r="I43" s="30">
        <v>0.34</v>
      </c>
      <c r="J43" s="30">
        <v>0.36</v>
      </c>
      <c r="K43" s="30">
        <v>0.25</v>
      </c>
      <c r="L43" s="30">
        <v>0.32</v>
      </c>
      <c r="M43" s="30">
        <v>0.25</v>
      </c>
    </row>
    <row r="44" spans="2:13" ht="12">
      <c r="B44" s="9" t="s">
        <v>15</v>
      </c>
      <c r="C44" s="134">
        <v>0.23</v>
      </c>
      <c r="D44" s="30">
        <v>0.12</v>
      </c>
      <c r="E44" s="30">
        <v>1</v>
      </c>
      <c r="F44" s="30">
        <v>0</v>
      </c>
      <c r="G44" s="30">
        <v>0.15</v>
      </c>
      <c r="H44" s="30">
        <v>0.18</v>
      </c>
      <c r="I44" s="30">
        <v>0.26</v>
      </c>
      <c r="J44" s="30">
        <v>0.22</v>
      </c>
      <c r="K44" s="30">
        <v>0.04</v>
      </c>
      <c r="L44" s="30">
        <v>0.17</v>
      </c>
      <c r="M44" s="30">
        <v>0.21</v>
      </c>
    </row>
    <row r="45" spans="2:13" ht="12">
      <c r="B45" s="9" t="s">
        <v>119</v>
      </c>
      <c r="C45" s="134">
        <v>0.39</v>
      </c>
      <c r="D45" s="30">
        <v>0.35</v>
      </c>
      <c r="E45" s="30">
        <v>0</v>
      </c>
      <c r="F45" s="30">
        <v>1</v>
      </c>
      <c r="G45" s="30">
        <v>0.21</v>
      </c>
      <c r="H45" s="30">
        <v>0.26</v>
      </c>
      <c r="I45" s="30">
        <v>0.11</v>
      </c>
      <c r="J45" s="30">
        <v>0.18</v>
      </c>
      <c r="K45" s="30">
        <v>0</v>
      </c>
      <c r="L45" s="30">
        <v>0.26</v>
      </c>
      <c r="M45" s="30">
        <v>0.45</v>
      </c>
    </row>
    <row r="46" spans="2:13" ht="12">
      <c r="B46" s="9" t="s">
        <v>20</v>
      </c>
      <c r="C46" s="134">
        <v>0.22</v>
      </c>
      <c r="D46" s="30">
        <v>0.08</v>
      </c>
      <c r="E46" s="30">
        <v>0.15</v>
      </c>
      <c r="F46" s="30">
        <v>0.21</v>
      </c>
      <c r="G46" s="30">
        <v>1</v>
      </c>
      <c r="H46" s="30">
        <v>0.38</v>
      </c>
      <c r="I46" s="30">
        <v>0.14</v>
      </c>
      <c r="J46" s="30">
        <v>0.27</v>
      </c>
      <c r="K46" s="30">
        <v>0.03</v>
      </c>
      <c r="L46" s="30">
        <v>0.24</v>
      </c>
      <c r="M46" s="30">
        <v>0.81</v>
      </c>
    </row>
    <row r="47" spans="2:13" ht="12">
      <c r="B47" s="9" t="s">
        <v>21</v>
      </c>
      <c r="C47" s="134">
        <v>-0.08</v>
      </c>
      <c r="D47" s="30">
        <v>0.15</v>
      </c>
      <c r="E47" s="30">
        <v>0.18</v>
      </c>
      <c r="F47" s="30">
        <v>0.26</v>
      </c>
      <c r="G47" s="30">
        <v>0.38</v>
      </c>
      <c r="H47" s="30">
        <v>1</v>
      </c>
      <c r="I47" s="30">
        <v>0.23</v>
      </c>
      <c r="J47" s="30">
        <v>0.27</v>
      </c>
      <c r="K47" s="30">
        <v>0.05</v>
      </c>
      <c r="L47" s="30">
        <v>0.3</v>
      </c>
      <c r="M47" s="30">
        <v>0.44</v>
      </c>
    </row>
    <row r="48" spans="2:13" ht="12">
      <c r="B48" s="9" t="s">
        <v>32</v>
      </c>
      <c r="C48" s="134">
        <v>0.31</v>
      </c>
      <c r="D48" s="30">
        <v>0.34</v>
      </c>
      <c r="E48" s="30">
        <v>0.26</v>
      </c>
      <c r="F48" s="30">
        <v>0.11</v>
      </c>
      <c r="G48" s="30">
        <v>0.14</v>
      </c>
      <c r="H48" s="30">
        <v>0.23</v>
      </c>
      <c r="I48" s="30">
        <v>1</v>
      </c>
      <c r="J48" s="30">
        <v>0.21</v>
      </c>
      <c r="K48" s="30">
        <v>0.11</v>
      </c>
      <c r="L48" s="30">
        <v>0.35</v>
      </c>
      <c r="M48" s="30">
        <v>0.21</v>
      </c>
    </row>
    <row r="49" spans="2:13" ht="12">
      <c r="B49" s="9" t="s">
        <v>29</v>
      </c>
      <c r="C49" s="134">
        <v>0.2</v>
      </c>
      <c r="D49" s="30">
        <v>0.36</v>
      </c>
      <c r="E49" s="30">
        <v>0.22</v>
      </c>
      <c r="F49" s="30">
        <v>0.18</v>
      </c>
      <c r="G49" s="30">
        <v>0.27</v>
      </c>
      <c r="H49" s="30">
        <v>0.27</v>
      </c>
      <c r="I49" s="30">
        <v>0.21</v>
      </c>
      <c r="J49" s="30">
        <v>1</v>
      </c>
      <c r="K49" s="30">
        <v>-0.07</v>
      </c>
      <c r="L49" s="30">
        <v>0.21</v>
      </c>
      <c r="M49" s="30">
        <v>0.41</v>
      </c>
    </row>
    <row r="50" spans="2:13" ht="12">
      <c r="B50" s="9" t="s">
        <v>269</v>
      </c>
      <c r="C50" s="134">
        <v>-0.02</v>
      </c>
      <c r="D50" s="30">
        <v>0.25</v>
      </c>
      <c r="E50" s="30">
        <v>0.04</v>
      </c>
      <c r="F50" s="30">
        <v>0</v>
      </c>
      <c r="G50" s="30">
        <v>0.03</v>
      </c>
      <c r="H50" s="30">
        <v>0.05</v>
      </c>
      <c r="I50" s="30">
        <v>0.11</v>
      </c>
      <c r="J50" s="30">
        <v>-0.07</v>
      </c>
      <c r="K50" s="30">
        <v>1</v>
      </c>
      <c r="L50" s="30">
        <v>0.12</v>
      </c>
      <c r="M50" s="30">
        <v>0.01</v>
      </c>
    </row>
    <row r="51" spans="2:13" ht="12">
      <c r="B51" s="9" t="s">
        <v>19</v>
      </c>
      <c r="C51" s="134">
        <v>0.27</v>
      </c>
      <c r="D51" s="30">
        <v>0.32</v>
      </c>
      <c r="E51" s="30">
        <v>0.17</v>
      </c>
      <c r="F51" s="30">
        <v>0.26</v>
      </c>
      <c r="G51" s="30">
        <v>0.24</v>
      </c>
      <c r="H51" s="30">
        <v>0.3</v>
      </c>
      <c r="I51" s="30">
        <v>0.35</v>
      </c>
      <c r="J51" s="30">
        <v>0.21</v>
      </c>
      <c r="K51" s="30">
        <v>0.12</v>
      </c>
      <c r="L51" s="30">
        <v>1</v>
      </c>
      <c r="M51" s="30">
        <v>0.27</v>
      </c>
    </row>
    <row r="52" spans="2:13" ht="12">
      <c r="B52" s="9" t="s">
        <v>120</v>
      </c>
      <c r="C52" s="134">
        <v>0.25</v>
      </c>
      <c r="D52" s="30">
        <v>0.25</v>
      </c>
      <c r="E52" s="30">
        <v>0.21</v>
      </c>
      <c r="F52" s="30">
        <v>0.45</v>
      </c>
      <c r="G52" s="30">
        <v>0.81</v>
      </c>
      <c r="H52" s="30">
        <v>0.44</v>
      </c>
      <c r="I52" s="30">
        <v>0.21</v>
      </c>
      <c r="J52" s="30">
        <v>0.41</v>
      </c>
      <c r="K52" s="30">
        <v>0.01</v>
      </c>
      <c r="L52" s="30">
        <v>0.27</v>
      </c>
      <c r="M52" s="30">
        <v>1</v>
      </c>
    </row>
    <row r="53" ht="12">
      <c r="B53" s="53"/>
    </row>
    <row r="54" ht="12">
      <c r="B54" s="53"/>
    </row>
    <row r="55" ht="12">
      <c r="B55" s="53"/>
    </row>
    <row r="56" spans="2:14" ht="12">
      <c r="B56" s="53"/>
      <c r="C56" s="8" t="s">
        <v>12</v>
      </c>
      <c r="D56" s="8" t="s">
        <v>14</v>
      </c>
      <c r="E56" s="8" t="s">
        <v>15</v>
      </c>
      <c r="F56" s="130" t="s">
        <v>119</v>
      </c>
      <c r="G56" s="8" t="s">
        <v>22</v>
      </c>
      <c r="H56" s="8" t="s">
        <v>20</v>
      </c>
      <c r="I56" s="8" t="s">
        <v>21</v>
      </c>
      <c r="J56" s="8" t="s">
        <v>313</v>
      </c>
      <c r="K56" s="8" t="s">
        <v>269</v>
      </c>
      <c r="L56" s="17" t="s">
        <v>120</v>
      </c>
      <c r="M56" s="8" t="s">
        <v>34</v>
      </c>
      <c r="N56" s="8" t="s">
        <v>29</v>
      </c>
    </row>
    <row r="57" spans="2:14" ht="12">
      <c r="B57" s="9" t="s">
        <v>12</v>
      </c>
      <c r="C57" s="137">
        <v>1</v>
      </c>
      <c r="D57" s="136">
        <v>0.47</v>
      </c>
      <c r="E57" s="136">
        <v>0.03</v>
      </c>
      <c r="F57" s="136">
        <v>0.4</v>
      </c>
      <c r="G57" s="136">
        <v>-0.46</v>
      </c>
      <c r="H57" s="136">
        <v>0.48</v>
      </c>
      <c r="I57" s="136">
        <v>0.1</v>
      </c>
      <c r="J57" s="136">
        <v>-0.16</v>
      </c>
      <c r="K57" s="136">
        <v>0.04</v>
      </c>
      <c r="L57" s="136">
        <v>0.5</v>
      </c>
      <c r="M57" s="136">
        <v>0.29</v>
      </c>
      <c r="N57" s="137">
        <v>0.46</v>
      </c>
    </row>
    <row r="58" spans="2:14" ht="12">
      <c r="B58" s="9" t="s">
        <v>14</v>
      </c>
      <c r="C58" s="133">
        <v>0.47</v>
      </c>
      <c r="D58" s="30">
        <v>1</v>
      </c>
      <c r="E58" s="30">
        <v>0.12</v>
      </c>
      <c r="F58" s="30">
        <v>0.35</v>
      </c>
      <c r="G58" s="30">
        <v>-0.22</v>
      </c>
      <c r="H58" s="30">
        <v>0.08</v>
      </c>
      <c r="I58" s="30">
        <v>0.15</v>
      </c>
      <c r="J58" s="30">
        <v>0.08</v>
      </c>
      <c r="K58" s="30">
        <v>0.25</v>
      </c>
      <c r="L58" s="30">
        <v>0.25</v>
      </c>
      <c r="M58" s="30">
        <v>0.17</v>
      </c>
      <c r="N58" s="30">
        <v>0.36</v>
      </c>
    </row>
    <row r="59" spans="2:14" ht="12">
      <c r="B59" s="9" t="s">
        <v>15</v>
      </c>
      <c r="C59" s="138">
        <v>0.03</v>
      </c>
      <c r="D59" s="30">
        <v>0.12</v>
      </c>
      <c r="E59" s="30">
        <v>1</v>
      </c>
      <c r="F59" s="30">
        <v>0</v>
      </c>
      <c r="G59" s="30">
        <v>-0.12</v>
      </c>
      <c r="H59" s="30">
        <v>0.15</v>
      </c>
      <c r="I59" s="30">
        <v>0.18</v>
      </c>
      <c r="J59" s="30">
        <v>-0.3</v>
      </c>
      <c r="K59" s="30">
        <v>0.04</v>
      </c>
      <c r="L59" s="30">
        <v>0.21</v>
      </c>
      <c r="M59" s="30">
        <v>0.23</v>
      </c>
      <c r="N59" s="30">
        <v>0.22</v>
      </c>
    </row>
    <row r="60" spans="2:14" ht="12">
      <c r="B60" s="9" t="s">
        <v>119</v>
      </c>
      <c r="C60" s="138">
        <v>0.4</v>
      </c>
      <c r="D60" s="30">
        <v>0.35</v>
      </c>
      <c r="E60" s="30">
        <v>0</v>
      </c>
      <c r="F60" s="30">
        <v>1</v>
      </c>
      <c r="G60" s="30">
        <v>-0.24</v>
      </c>
      <c r="H60" s="30">
        <v>0.21</v>
      </c>
      <c r="I60" s="30">
        <v>0.26</v>
      </c>
      <c r="J60" s="30">
        <v>-0.04</v>
      </c>
      <c r="K60" s="30">
        <v>0</v>
      </c>
      <c r="L60" s="30">
        <v>0.45</v>
      </c>
      <c r="M60" s="30">
        <v>0.19</v>
      </c>
      <c r="N60" s="30">
        <v>0.18</v>
      </c>
    </row>
    <row r="61" spans="2:14" ht="12">
      <c r="B61" s="9" t="s">
        <v>22</v>
      </c>
      <c r="C61" s="138">
        <v>-0.46</v>
      </c>
      <c r="D61" s="30">
        <v>-0.22</v>
      </c>
      <c r="E61" s="30">
        <v>-0.12</v>
      </c>
      <c r="F61" s="30">
        <v>-0.24</v>
      </c>
      <c r="G61" s="30">
        <v>1</v>
      </c>
      <c r="H61" s="30">
        <v>-0.27</v>
      </c>
      <c r="I61" s="30">
        <v>-0.21</v>
      </c>
      <c r="J61" s="30">
        <v>0.15</v>
      </c>
      <c r="K61" s="30">
        <v>-0.21</v>
      </c>
      <c r="L61" s="30">
        <v>-0.32</v>
      </c>
      <c r="M61" s="30">
        <v>-0.2</v>
      </c>
      <c r="N61" s="30">
        <v>-0.29</v>
      </c>
    </row>
    <row r="62" spans="2:14" ht="12">
      <c r="B62" s="9" t="s">
        <v>20</v>
      </c>
      <c r="C62" s="138">
        <v>0.48</v>
      </c>
      <c r="D62" s="30">
        <v>0.08</v>
      </c>
      <c r="E62" s="30">
        <v>0.15</v>
      </c>
      <c r="F62" s="30">
        <v>0.21</v>
      </c>
      <c r="G62" s="30">
        <v>-0.27</v>
      </c>
      <c r="H62" s="30">
        <v>1</v>
      </c>
      <c r="I62" s="30">
        <v>0.38</v>
      </c>
      <c r="J62" s="30">
        <v>-0.1</v>
      </c>
      <c r="K62" s="30">
        <v>0.03</v>
      </c>
      <c r="L62" s="30">
        <v>0.81</v>
      </c>
      <c r="M62" s="30">
        <v>0.02</v>
      </c>
      <c r="N62" s="30">
        <v>0.27</v>
      </c>
    </row>
    <row r="63" spans="2:14" ht="12">
      <c r="B63" s="9" t="s">
        <v>21</v>
      </c>
      <c r="C63" s="138">
        <v>0.1</v>
      </c>
      <c r="D63" s="30">
        <v>0.15</v>
      </c>
      <c r="E63" s="30">
        <v>0.18</v>
      </c>
      <c r="F63" s="30">
        <v>0.26</v>
      </c>
      <c r="G63" s="30">
        <v>-0.21</v>
      </c>
      <c r="H63" s="30">
        <v>0.38</v>
      </c>
      <c r="I63" s="30">
        <v>1</v>
      </c>
      <c r="J63" s="30">
        <v>-0.13</v>
      </c>
      <c r="K63" s="30">
        <v>0.05</v>
      </c>
      <c r="L63" s="30">
        <v>0.44</v>
      </c>
      <c r="M63" s="30">
        <v>0.07</v>
      </c>
      <c r="N63" s="30">
        <v>0.27</v>
      </c>
    </row>
    <row r="64" spans="2:14" ht="12">
      <c r="B64" s="9" t="s">
        <v>313</v>
      </c>
      <c r="C64" s="138">
        <v>-0.16</v>
      </c>
      <c r="D64" s="30">
        <v>0.08</v>
      </c>
      <c r="E64" s="30">
        <v>-0.3</v>
      </c>
      <c r="F64" s="30">
        <v>-0.04</v>
      </c>
      <c r="G64" s="30">
        <v>0.15</v>
      </c>
      <c r="H64" s="30">
        <v>-0.1</v>
      </c>
      <c r="I64" s="30">
        <v>-0.13</v>
      </c>
      <c r="J64" s="30">
        <v>1</v>
      </c>
      <c r="K64" s="30">
        <v>-0.18</v>
      </c>
      <c r="L64" s="30">
        <v>-0.22</v>
      </c>
      <c r="M64" s="30">
        <v>-0.3</v>
      </c>
      <c r="N64" s="30">
        <v>-0.19</v>
      </c>
    </row>
    <row r="65" spans="2:14" ht="12">
      <c r="B65" s="9" t="s">
        <v>269</v>
      </c>
      <c r="C65" s="138">
        <v>0.04</v>
      </c>
      <c r="D65" s="30">
        <v>0.25</v>
      </c>
      <c r="E65" s="30">
        <v>0.04</v>
      </c>
      <c r="F65" s="30">
        <v>0</v>
      </c>
      <c r="G65" s="30">
        <v>-0.21</v>
      </c>
      <c r="H65" s="30">
        <v>0.03</v>
      </c>
      <c r="I65" s="30">
        <v>0.05</v>
      </c>
      <c r="J65" s="30">
        <v>-0.18</v>
      </c>
      <c r="K65" s="30">
        <v>1</v>
      </c>
      <c r="L65" s="30">
        <v>0.01</v>
      </c>
      <c r="M65" s="30">
        <v>0.25</v>
      </c>
      <c r="N65" s="30">
        <v>-0.07</v>
      </c>
    </row>
    <row r="66" spans="2:14" ht="12">
      <c r="B66" s="9" t="s">
        <v>120</v>
      </c>
      <c r="C66" s="138">
        <v>0.5</v>
      </c>
      <c r="D66" s="30">
        <v>0.25</v>
      </c>
      <c r="E66" s="30">
        <v>0.21</v>
      </c>
      <c r="F66" s="30">
        <v>0.45</v>
      </c>
      <c r="G66" s="30">
        <v>-0.32</v>
      </c>
      <c r="H66" s="30">
        <v>0.81</v>
      </c>
      <c r="I66" s="30">
        <v>0.44</v>
      </c>
      <c r="J66" s="30">
        <v>-0.22</v>
      </c>
      <c r="K66" s="30">
        <v>0.01</v>
      </c>
      <c r="L66" s="30">
        <v>1</v>
      </c>
      <c r="M66" s="30">
        <v>0.08</v>
      </c>
      <c r="N66" s="30">
        <v>0.41</v>
      </c>
    </row>
    <row r="67" spans="2:14" ht="12">
      <c r="B67" s="9" t="s">
        <v>34</v>
      </c>
      <c r="C67" s="138">
        <v>0.29</v>
      </c>
      <c r="D67" s="30">
        <v>0.17</v>
      </c>
      <c r="E67" s="30">
        <v>0.23</v>
      </c>
      <c r="F67" s="30">
        <v>0.19</v>
      </c>
      <c r="G67" s="30">
        <v>-0.2</v>
      </c>
      <c r="H67" s="30">
        <v>0.02</v>
      </c>
      <c r="I67" s="30">
        <v>0.07</v>
      </c>
      <c r="J67" s="30">
        <v>-0.3</v>
      </c>
      <c r="K67" s="30">
        <v>0.25</v>
      </c>
      <c r="L67" s="30">
        <v>0.08</v>
      </c>
      <c r="M67" s="30">
        <v>1</v>
      </c>
      <c r="N67" s="30">
        <v>0.14</v>
      </c>
    </row>
    <row r="68" spans="2:14" ht="12">
      <c r="B68" s="9" t="s">
        <v>29</v>
      </c>
      <c r="C68" s="138">
        <v>0.46</v>
      </c>
      <c r="D68" s="30">
        <v>0.36</v>
      </c>
      <c r="E68" s="30">
        <v>0.22</v>
      </c>
      <c r="F68" s="30">
        <v>0.18</v>
      </c>
      <c r="G68" s="30">
        <v>-0.29</v>
      </c>
      <c r="H68" s="30">
        <v>0.27</v>
      </c>
      <c r="I68" s="30">
        <v>0.27</v>
      </c>
      <c r="J68" s="30">
        <v>-0.19</v>
      </c>
      <c r="K68" s="30">
        <v>-0.07</v>
      </c>
      <c r="L68" s="30">
        <v>0.41</v>
      </c>
      <c r="M68" s="30">
        <v>0.14</v>
      </c>
      <c r="N68" s="30">
        <v>1</v>
      </c>
    </row>
  </sheetData>
  <printOptions/>
  <pageMargins left="0.75" right="0.2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B1:O41"/>
  <sheetViews>
    <sheetView workbookViewId="0" topLeftCell="A1">
      <selection activeCell="A19" sqref="A19"/>
    </sheetView>
  </sheetViews>
  <sheetFormatPr defaultColWidth="9.140625" defaultRowHeight="12.75"/>
  <cols>
    <col min="3" max="3" width="7.7109375" style="0" customWidth="1"/>
    <col min="4" max="4" width="8.28125" style="0" customWidth="1"/>
    <col min="5" max="5" width="7.57421875" style="0" customWidth="1"/>
    <col min="6" max="6" width="7.7109375" style="0" customWidth="1"/>
    <col min="7" max="7" width="6.140625" style="0" customWidth="1"/>
    <col min="8" max="8" width="5.7109375" style="0" customWidth="1"/>
    <col min="10" max="10" width="7.8515625" style="0" customWidth="1"/>
    <col min="11" max="11" width="8.28125" style="0" customWidth="1"/>
    <col min="12" max="13" width="7.7109375" style="0" customWidth="1"/>
    <col min="14" max="14" width="7.57421875" style="0" customWidth="1"/>
    <col min="15" max="15" width="6.28125" style="0" customWidth="1"/>
  </cols>
  <sheetData>
    <row r="1" spans="2:15" s="104" customFormat="1" ht="21.75" customHeight="1">
      <c r="B1" s="102" t="s">
        <v>283</v>
      </c>
      <c r="C1" s="103"/>
      <c r="D1" s="103"/>
      <c r="E1" s="103"/>
      <c r="F1" s="103"/>
      <c r="G1" s="103"/>
      <c r="H1" s="103"/>
      <c r="I1" s="103"/>
      <c r="J1" s="103"/>
      <c r="K1" s="103"/>
      <c r="L1" s="103"/>
      <c r="M1" s="103"/>
      <c r="N1" s="103"/>
      <c r="O1" s="103"/>
    </row>
    <row r="2" spans="2:15" ht="15">
      <c r="B2" s="97" t="s">
        <v>281</v>
      </c>
      <c r="C2" s="98"/>
      <c r="D2" s="98"/>
      <c r="E2" s="98"/>
      <c r="F2" s="98"/>
      <c r="G2" s="98"/>
      <c r="H2" s="98"/>
      <c r="I2" s="99" t="s">
        <v>282</v>
      </c>
      <c r="J2" s="66"/>
      <c r="K2" s="66"/>
      <c r="L2" s="66"/>
      <c r="M2" s="66"/>
      <c r="N2" s="66"/>
      <c r="O2" s="68"/>
    </row>
    <row r="3" spans="2:15" ht="12">
      <c r="B3" s="100" t="s">
        <v>123</v>
      </c>
      <c r="D3" s="13" t="s">
        <v>124</v>
      </c>
      <c r="E3" s="13"/>
      <c r="F3" s="13"/>
      <c r="G3" s="13"/>
      <c r="H3" s="13"/>
      <c r="I3" s="101" t="s">
        <v>123</v>
      </c>
      <c r="K3" s="13" t="s">
        <v>124</v>
      </c>
      <c r="L3" s="13"/>
      <c r="M3" s="13"/>
      <c r="N3" s="13"/>
      <c r="O3" s="6"/>
    </row>
    <row r="4" spans="2:15" ht="12">
      <c r="B4" s="79"/>
      <c r="D4" s="13" t="s">
        <v>196</v>
      </c>
      <c r="E4" s="13"/>
      <c r="F4" s="13"/>
      <c r="G4" s="13"/>
      <c r="H4" s="13"/>
      <c r="K4" s="13" t="s">
        <v>266</v>
      </c>
      <c r="L4" s="13"/>
      <c r="M4" s="13"/>
      <c r="N4" s="13"/>
      <c r="O4" s="6"/>
    </row>
    <row r="5" spans="2:15" ht="12">
      <c r="B5" s="79"/>
      <c r="C5" s="13"/>
      <c r="D5" s="13"/>
      <c r="E5" s="13"/>
      <c r="F5" s="13"/>
      <c r="G5" s="13"/>
      <c r="H5" s="13"/>
      <c r="I5" s="13"/>
      <c r="J5" s="13"/>
      <c r="K5" s="13"/>
      <c r="L5" s="13"/>
      <c r="M5" s="13"/>
      <c r="N5" s="13"/>
      <c r="O5" s="6"/>
    </row>
    <row r="6" spans="2:15" ht="12">
      <c r="B6" s="79" t="s">
        <v>200</v>
      </c>
      <c r="C6" s="13"/>
      <c r="D6" s="13"/>
      <c r="E6" s="13"/>
      <c r="F6" s="13"/>
      <c r="G6" s="13"/>
      <c r="H6" s="13"/>
      <c r="I6" s="13" t="s">
        <v>267</v>
      </c>
      <c r="J6" s="13"/>
      <c r="K6" s="13"/>
      <c r="L6" s="13"/>
      <c r="M6" s="13"/>
      <c r="N6" s="13"/>
      <c r="O6" s="6"/>
    </row>
    <row r="7" spans="2:15" ht="12">
      <c r="B7" s="79" t="s">
        <v>201</v>
      </c>
      <c r="C7" s="13"/>
      <c r="D7" s="13"/>
      <c r="E7" s="13"/>
      <c r="F7" s="13"/>
      <c r="G7" s="13"/>
      <c r="H7" s="13"/>
      <c r="I7" s="13" t="s">
        <v>268</v>
      </c>
      <c r="J7" s="13"/>
      <c r="K7" s="13"/>
      <c r="L7" s="13"/>
      <c r="M7" s="13"/>
      <c r="N7" s="13"/>
      <c r="O7" s="6"/>
    </row>
    <row r="8" spans="2:15" ht="12">
      <c r="B8" s="79" t="s">
        <v>285</v>
      </c>
      <c r="C8" s="13"/>
      <c r="D8" s="13"/>
      <c r="E8" s="13"/>
      <c r="F8" s="13"/>
      <c r="G8" s="13"/>
      <c r="H8" s="13"/>
      <c r="I8" s="13" t="s">
        <v>270</v>
      </c>
      <c r="J8" s="13"/>
      <c r="K8" s="13"/>
      <c r="L8" s="13"/>
      <c r="M8" s="13"/>
      <c r="N8" s="13"/>
      <c r="O8" s="6"/>
    </row>
    <row r="9" spans="2:15" ht="12">
      <c r="B9" s="79" t="s">
        <v>203</v>
      </c>
      <c r="C9" s="13"/>
      <c r="D9" s="13"/>
      <c r="E9" s="13"/>
      <c r="F9" s="13"/>
      <c r="G9" s="13"/>
      <c r="H9" s="13"/>
      <c r="I9" s="13" t="s">
        <v>203</v>
      </c>
      <c r="J9" s="13"/>
      <c r="K9" s="13"/>
      <c r="L9" s="13"/>
      <c r="M9" s="13"/>
      <c r="N9" s="13"/>
      <c r="O9" s="6"/>
    </row>
    <row r="10" spans="2:15" ht="12">
      <c r="B10" s="79"/>
      <c r="C10" s="13"/>
      <c r="D10" s="13"/>
      <c r="E10" s="13"/>
      <c r="F10" s="13"/>
      <c r="G10" s="13"/>
      <c r="H10" s="13"/>
      <c r="I10" s="13"/>
      <c r="J10" s="13"/>
      <c r="K10" s="13"/>
      <c r="L10" s="13"/>
      <c r="M10" s="13"/>
      <c r="N10" s="13"/>
      <c r="O10" s="6"/>
    </row>
    <row r="11" spans="2:15" ht="12.75">
      <c r="B11" s="80" t="s">
        <v>265</v>
      </c>
      <c r="C11" s="13"/>
      <c r="D11" s="13"/>
      <c r="E11" s="13"/>
      <c r="F11" s="13"/>
      <c r="G11" s="13"/>
      <c r="H11" s="13"/>
      <c r="I11" s="81" t="s">
        <v>265</v>
      </c>
      <c r="J11" s="13"/>
      <c r="K11" s="13"/>
      <c r="L11" s="13"/>
      <c r="M11" s="13"/>
      <c r="N11" s="13"/>
      <c r="O11" s="6"/>
    </row>
    <row r="12" spans="2:15" ht="12">
      <c r="B12" s="79"/>
      <c r="C12" s="8" t="s">
        <v>130</v>
      </c>
      <c r="D12" s="8" t="s">
        <v>131</v>
      </c>
      <c r="E12" s="8" t="s">
        <v>132</v>
      </c>
      <c r="F12" s="8" t="s">
        <v>133</v>
      </c>
      <c r="G12" s="78" t="s">
        <v>140</v>
      </c>
      <c r="H12" s="13"/>
      <c r="I12" s="13"/>
      <c r="J12" s="8" t="s">
        <v>130</v>
      </c>
      <c r="K12" s="8" t="s">
        <v>131</v>
      </c>
      <c r="L12" s="8" t="s">
        <v>132</v>
      </c>
      <c r="M12" s="8" t="s">
        <v>133</v>
      </c>
      <c r="N12" s="78" t="s">
        <v>140</v>
      </c>
      <c r="O12" s="6"/>
    </row>
    <row r="13" spans="2:15" ht="12.75">
      <c r="B13" s="82" t="s">
        <v>134</v>
      </c>
      <c r="C13" s="83">
        <v>-67.9695</v>
      </c>
      <c r="D13" s="84">
        <v>28.2687</v>
      </c>
      <c r="E13" s="84">
        <v>-2.4044</v>
      </c>
      <c r="F13" s="84">
        <v>0.0194</v>
      </c>
      <c r="G13" s="61" t="s">
        <v>274</v>
      </c>
      <c r="H13" s="13"/>
      <c r="I13" s="12" t="s">
        <v>134</v>
      </c>
      <c r="J13" s="83">
        <v>-42.7529</v>
      </c>
      <c r="K13" s="84">
        <v>29.0047</v>
      </c>
      <c r="L13" s="84">
        <v>-1.474</v>
      </c>
      <c r="M13" s="84">
        <v>0.146</v>
      </c>
      <c r="N13" s="13"/>
      <c r="O13" s="6"/>
    </row>
    <row r="14" spans="2:15" ht="12">
      <c r="B14" s="82" t="s">
        <v>14</v>
      </c>
      <c r="C14" s="84">
        <v>26.8173</v>
      </c>
      <c r="D14" s="84">
        <v>8.2128</v>
      </c>
      <c r="E14" s="84">
        <v>3.2653</v>
      </c>
      <c r="F14" s="84">
        <v>0.0018</v>
      </c>
      <c r="G14" s="61" t="s">
        <v>274</v>
      </c>
      <c r="H14" s="13"/>
      <c r="I14" s="12" t="s">
        <v>14</v>
      </c>
      <c r="J14" s="84">
        <v>28.6258</v>
      </c>
      <c r="K14" s="84">
        <v>8.9536</v>
      </c>
      <c r="L14" s="84">
        <v>3.1971</v>
      </c>
      <c r="M14" s="84">
        <v>0.0023</v>
      </c>
      <c r="N14" s="61" t="s">
        <v>274</v>
      </c>
      <c r="O14" s="6"/>
    </row>
    <row r="15" spans="2:15" ht="12">
      <c r="B15" s="82" t="s">
        <v>15</v>
      </c>
      <c r="C15" s="84">
        <v>12.9606</v>
      </c>
      <c r="D15" s="84">
        <v>6.7163</v>
      </c>
      <c r="E15" s="84">
        <v>1.9297</v>
      </c>
      <c r="F15" s="84">
        <v>0.0585</v>
      </c>
      <c r="G15" s="61" t="s">
        <v>273</v>
      </c>
      <c r="H15" s="13"/>
      <c r="I15" s="12" t="s">
        <v>15</v>
      </c>
      <c r="J15" s="84">
        <v>11.8148</v>
      </c>
      <c r="K15" s="84">
        <v>6.7793</v>
      </c>
      <c r="L15" s="84">
        <v>1.7428</v>
      </c>
      <c r="M15" s="84">
        <v>0.0868</v>
      </c>
      <c r="N15" s="61" t="s">
        <v>273</v>
      </c>
      <c r="O15" s="6"/>
    </row>
    <row r="16" spans="2:15" ht="12">
      <c r="B16" s="82" t="s">
        <v>119</v>
      </c>
      <c r="C16" s="84">
        <v>0.0017</v>
      </c>
      <c r="D16" s="84">
        <v>0.0005</v>
      </c>
      <c r="E16" s="84">
        <v>3.2069</v>
      </c>
      <c r="F16" s="84">
        <v>0.0022</v>
      </c>
      <c r="G16" s="61" t="s">
        <v>274</v>
      </c>
      <c r="H16" s="13"/>
      <c r="I16" s="12" t="s">
        <v>119</v>
      </c>
      <c r="J16" s="84">
        <v>0.0013</v>
      </c>
      <c r="K16" s="84">
        <v>0.0005</v>
      </c>
      <c r="L16" s="84">
        <v>2.7106</v>
      </c>
      <c r="M16" s="84">
        <v>0.0089</v>
      </c>
      <c r="N16" s="61" t="s">
        <v>274</v>
      </c>
      <c r="O16" s="6"/>
    </row>
    <row r="17" spans="2:15" ht="12">
      <c r="B17" s="85" t="s">
        <v>272</v>
      </c>
      <c r="C17" s="86">
        <v>0</v>
      </c>
      <c r="D17" s="86">
        <v>0</v>
      </c>
      <c r="E17" s="87">
        <v>-1.3963</v>
      </c>
      <c r="F17" s="87">
        <v>0.168</v>
      </c>
      <c r="G17" s="13"/>
      <c r="H17" s="13"/>
      <c r="I17" s="88" t="s">
        <v>271</v>
      </c>
      <c r="J17" s="84">
        <v>-3.5366</v>
      </c>
      <c r="K17" s="84">
        <v>11.4193</v>
      </c>
      <c r="L17" s="87">
        <v>-0.3097</v>
      </c>
      <c r="M17" s="87">
        <v>0.7579</v>
      </c>
      <c r="N17" s="13"/>
      <c r="O17" s="6"/>
    </row>
    <row r="18" spans="2:15" ht="12.75">
      <c r="B18" s="82" t="s">
        <v>20</v>
      </c>
      <c r="C18" s="83">
        <v>5.0041</v>
      </c>
      <c r="D18" s="84">
        <v>2.1596</v>
      </c>
      <c r="E18" s="84">
        <v>2.3171</v>
      </c>
      <c r="F18" s="84">
        <v>0.024</v>
      </c>
      <c r="G18" s="61" t="s">
        <v>274</v>
      </c>
      <c r="H18" s="13"/>
      <c r="I18" s="12" t="s">
        <v>20</v>
      </c>
      <c r="J18" s="83">
        <v>2.6921</v>
      </c>
      <c r="K18" s="84">
        <v>1.3275</v>
      </c>
      <c r="L18" s="84">
        <v>2.028</v>
      </c>
      <c r="M18" s="84">
        <v>0.0472</v>
      </c>
      <c r="N18" s="61" t="s">
        <v>274</v>
      </c>
      <c r="O18" s="6"/>
    </row>
    <row r="19" spans="2:15" ht="12">
      <c r="B19" s="82" t="s">
        <v>21</v>
      </c>
      <c r="C19" s="84">
        <v>-16.247</v>
      </c>
      <c r="D19" s="84">
        <v>5.2312</v>
      </c>
      <c r="E19" s="84">
        <v>-3.1058</v>
      </c>
      <c r="F19" s="84">
        <v>0.0029</v>
      </c>
      <c r="G19" s="61" t="s">
        <v>274</v>
      </c>
      <c r="H19" s="13"/>
      <c r="I19" s="12" t="s">
        <v>21</v>
      </c>
      <c r="J19" s="84">
        <v>-16.8358</v>
      </c>
      <c r="K19" s="84">
        <v>5.2928</v>
      </c>
      <c r="L19" s="84">
        <v>-3.1809</v>
      </c>
      <c r="M19" s="84">
        <v>0.0024</v>
      </c>
      <c r="N19" s="61" t="s">
        <v>274</v>
      </c>
      <c r="O19" s="6"/>
    </row>
    <row r="20" spans="2:15" ht="12">
      <c r="B20" s="82" t="s">
        <v>32</v>
      </c>
      <c r="C20" s="84">
        <v>9.8512</v>
      </c>
      <c r="D20" s="84">
        <v>5.8165</v>
      </c>
      <c r="E20" s="84">
        <v>1.6937</v>
      </c>
      <c r="F20" s="84">
        <v>0.0957</v>
      </c>
      <c r="G20" s="61" t="s">
        <v>273</v>
      </c>
      <c r="H20" s="13"/>
      <c r="I20" s="12" t="s">
        <v>32</v>
      </c>
      <c r="J20" s="84">
        <v>9.8264</v>
      </c>
      <c r="K20" s="84">
        <v>5.8789</v>
      </c>
      <c r="L20" s="84">
        <v>1.6715</v>
      </c>
      <c r="M20" s="84">
        <v>0.1001</v>
      </c>
      <c r="N20" s="61" t="s">
        <v>273</v>
      </c>
      <c r="O20" s="6"/>
    </row>
    <row r="21" spans="2:15" ht="12.75">
      <c r="B21" s="76"/>
      <c r="C21" s="28"/>
      <c r="D21" s="28"/>
      <c r="E21" s="28"/>
      <c r="F21" s="28"/>
      <c r="G21" s="28"/>
      <c r="H21" s="28"/>
      <c r="I21" s="89" t="s">
        <v>269</v>
      </c>
      <c r="J21" s="90">
        <v>-7.5047</v>
      </c>
      <c r="K21" s="37">
        <v>5.7471</v>
      </c>
      <c r="L21" s="37">
        <v>-1.3058</v>
      </c>
      <c r="M21" s="37">
        <v>0.1969</v>
      </c>
      <c r="N21" s="28"/>
      <c r="O21" s="77"/>
    </row>
    <row r="22" spans="2:15" s="104" customFormat="1" ht="21.75" customHeight="1">
      <c r="B22" s="105" t="s">
        <v>286</v>
      </c>
      <c r="C22" s="106"/>
      <c r="D22" s="106"/>
      <c r="E22" s="106"/>
      <c r="F22" s="106"/>
      <c r="G22" s="106"/>
      <c r="H22" s="106"/>
      <c r="I22" s="107" t="s">
        <v>287</v>
      </c>
      <c r="J22" s="108"/>
      <c r="K22" s="108"/>
      <c r="L22" s="108"/>
      <c r="M22" s="108"/>
      <c r="N22" s="108"/>
      <c r="O22" s="109"/>
    </row>
    <row r="23" spans="2:15" ht="12">
      <c r="B23" s="100" t="s">
        <v>123</v>
      </c>
      <c r="D23" s="13" t="s">
        <v>204</v>
      </c>
      <c r="E23" s="13"/>
      <c r="F23" s="13"/>
      <c r="G23" s="13"/>
      <c r="H23" s="13"/>
      <c r="I23" s="101" t="s">
        <v>123</v>
      </c>
      <c r="J23" s="13"/>
      <c r="K23" s="13" t="s">
        <v>124</v>
      </c>
      <c r="L23" s="13"/>
      <c r="M23" s="13"/>
      <c r="N23" s="13"/>
      <c r="O23" s="6"/>
    </row>
    <row r="24" spans="2:15" ht="12">
      <c r="B24" s="79"/>
      <c r="D24" s="13" t="s">
        <v>205</v>
      </c>
      <c r="E24" s="13"/>
      <c r="F24" s="13"/>
      <c r="G24" s="13"/>
      <c r="H24" s="13"/>
      <c r="J24" s="13"/>
      <c r="K24" s="13" t="s">
        <v>276</v>
      </c>
      <c r="L24" s="13"/>
      <c r="M24" s="13"/>
      <c r="N24" s="13"/>
      <c r="O24" s="6"/>
    </row>
    <row r="25" spans="2:15" ht="12">
      <c r="B25" s="79"/>
      <c r="C25" s="13"/>
      <c r="D25" s="13"/>
      <c r="E25" s="13"/>
      <c r="F25" s="13"/>
      <c r="G25" s="13"/>
      <c r="H25" s="13"/>
      <c r="I25" s="13"/>
      <c r="J25" s="13"/>
      <c r="K25" s="13"/>
      <c r="L25" s="13"/>
      <c r="M25" s="13"/>
      <c r="N25" s="13"/>
      <c r="O25" s="6"/>
    </row>
    <row r="26" spans="2:15" ht="12">
      <c r="B26" s="79" t="s">
        <v>210</v>
      </c>
      <c r="C26" s="13"/>
      <c r="D26" s="13"/>
      <c r="E26" s="13"/>
      <c r="F26" s="13"/>
      <c r="G26" s="13"/>
      <c r="H26" s="13"/>
      <c r="I26" s="13" t="s">
        <v>277</v>
      </c>
      <c r="J26" s="13"/>
      <c r="K26" s="13"/>
      <c r="L26" s="13"/>
      <c r="M26" s="13"/>
      <c r="N26" s="13"/>
      <c r="O26" s="6"/>
    </row>
    <row r="27" spans="2:15" ht="12">
      <c r="B27" s="79" t="s">
        <v>211</v>
      </c>
      <c r="C27" s="13"/>
      <c r="D27" s="13"/>
      <c r="E27" s="13"/>
      <c r="F27" s="13"/>
      <c r="G27" s="13"/>
      <c r="H27" s="13"/>
      <c r="I27" s="13" t="s">
        <v>278</v>
      </c>
      <c r="J27" s="13"/>
      <c r="K27" s="13"/>
      <c r="L27" s="13"/>
      <c r="M27" s="13"/>
      <c r="N27" s="13"/>
      <c r="O27" s="6"/>
    </row>
    <row r="28" spans="2:15" ht="12">
      <c r="B28" s="79" t="s">
        <v>275</v>
      </c>
      <c r="C28" s="13"/>
      <c r="D28" s="13"/>
      <c r="E28" s="13"/>
      <c r="F28" s="13"/>
      <c r="G28" s="13"/>
      <c r="H28" s="13"/>
      <c r="I28" s="13" t="s">
        <v>284</v>
      </c>
      <c r="J28" s="13"/>
      <c r="K28" s="13"/>
      <c r="L28" s="13"/>
      <c r="M28" s="13"/>
      <c r="N28" s="13"/>
      <c r="O28" s="6"/>
    </row>
    <row r="29" spans="2:15" ht="12">
      <c r="B29" s="79" t="s">
        <v>203</v>
      </c>
      <c r="C29" s="13"/>
      <c r="D29" s="13"/>
      <c r="E29" s="13"/>
      <c r="F29" s="13"/>
      <c r="G29" s="13"/>
      <c r="H29" s="13"/>
      <c r="I29" s="13" t="s">
        <v>203</v>
      </c>
      <c r="J29" s="13"/>
      <c r="K29" s="13"/>
      <c r="L29" s="13"/>
      <c r="M29" s="13"/>
      <c r="N29" s="13"/>
      <c r="O29" s="6"/>
    </row>
    <row r="30" spans="2:15" ht="12">
      <c r="B30" s="79"/>
      <c r="C30" s="13"/>
      <c r="D30" s="13"/>
      <c r="E30" s="13"/>
      <c r="F30" s="13"/>
      <c r="G30" s="13"/>
      <c r="H30" s="13"/>
      <c r="I30" s="13"/>
      <c r="J30" s="13"/>
      <c r="K30" s="13"/>
      <c r="L30" s="13"/>
      <c r="M30" s="13"/>
      <c r="N30" s="13"/>
      <c r="O30" s="6"/>
    </row>
    <row r="31" spans="2:15" ht="12.75">
      <c r="B31" s="80" t="s">
        <v>265</v>
      </c>
      <c r="C31" s="13"/>
      <c r="D31" s="13"/>
      <c r="E31" s="13"/>
      <c r="F31" s="13"/>
      <c r="G31" s="13"/>
      <c r="H31" s="13"/>
      <c r="I31" s="81" t="s">
        <v>265</v>
      </c>
      <c r="J31" s="13"/>
      <c r="K31" s="13"/>
      <c r="L31" s="13"/>
      <c r="M31" s="13"/>
      <c r="N31" s="13"/>
      <c r="O31" s="6"/>
    </row>
    <row r="32" spans="2:15" ht="12">
      <c r="B32" s="79"/>
      <c r="C32" s="8" t="s">
        <v>130</v>
      </c>
      <c r="D32" s="8" t="s">
        <v>131</v>
      </c>
      <c r="E32" s="8" t="s">
        <v>132</v>
      </c>
      <c r="F32" s="8" t="s">
        <v>133</v>
      </c>
      <c r="G32" s="78" t="s">
        <v>140</v>
      </c>
      <c r="H32" s="13"/>
      <c r="I32" s="13"/>
      <c r="J32" s="8" t="s">
        <v>130</v>
      </c>
      <c r="K32" s="8" t="s">
        <v>131</v>
      </c>
      <c r="L32" s="8" t="s">
        <v>132</v>
      </c>
      <c r="M32" s="8" t="s">
        <v>133</v>
      </c>
      <c r="N32" s="78" t="s">
        <v>140</v>
      </c>
      <c r="O32" s="6"/>
    </row>
    <row r="33" spans="2:15" ht="12.75">
      <c r="B33" s="82" t="s">
        <v>134</v>
      </c>
      <c r="C33" s="83">
        <v>31.98</v>
      </c>
      <c r="D33" s="84">
        <v>32.6776</v>
      </c>
      <c r="E33" s="84">
        <v>0.9787</v>
      </c>
      <c r="F33" s="83">
        <v>0.3319</v>
      </c>
      <c r="G33" s="13"/>
      <c r="H33" s="13"/>
      <c r="I33" s="12" t="s">
        <v>134</v>
      </c>
      <c r="J33" s="83">
        <v>95.3397</v>
      </c>
      <c r="K33" s="84">
        <v>34.6945</v>
      </c>
      <c r="L33" s="84">
        <v>2.748</v>
      </c>
      <c r="M33" s="83">
        <v>0.008</v>
      </c>
      <c r="N33" s="61" t="s">
        <v>274</v>
      </c>
      <c r="O33" s="6"/>
    </row>
    <row r="34" spans="2:15" ht="12.75">
      <c r="B34" s="82" t="s">
        <v>14</v>
      </c>
      <c r="C34" s="83">
        <v>14.0829</v>
      </c>
      <c r="D34" s="84">
        <v>4.6511</v>
      </c>
      <c r="E34" s="84">
        <v>3.0279</v>
      </c>
      <c r="F34" s="84">
        <v>0.0037</v>
      </c>
      <c r="G34" s="61" t="s">
        <v>274</v>
      </c>
      <c r="H34" s="13"/>
      <c r="I34" s="12" t="s">
        <v>14</v>
      </c>
      <c r="J34" s="83">
        <v>21.7173</v>
      </c>
      <c r="K34" s="84">
        <v>4.8415</v>
      </c>
      <c r="L34" s="84">
        <v>4.4857</v>
      </c>
      <c r="M34" s="13">
        <v>0</v>
      </c>
      <c r="N34" s="61" t="s">
        <v>274</v>
      </c>
      <c r="O34" s="6"/>
    </row>
    <row r="35" spans="2:15" ht="12">
      <c r="B35" s="82" t="s">
        <v>15</v>
      </c>
      <c r="C35" s="84">
        <v>-6.1426</v>
      </c>
      <c r="D35" s="84">
        <v>3.825</v>
      </c>
      <c r="E35" s="84">
        <v>-1.6059</v>
      </c>
      <c r="F35" s="84">
        <v>0.1138</v>
      </c>
      <c r="G35" s="13"/>
      <c r="H35" s="13"/>
      <c r="I35" s="12" t="s">
        <v>15</v>
      </c>
      <c r="J35" s="84">
        <v>-5.8297</v>
      </c>
      <c r="K35" s="84">
        <v>4.0215</v>
      </c>
      <c r="L35" s="84">
        <v>-1.4496</v>
      </c>
      <c r="M35" s="84">
        <v>0.1526</v>
      </c>
      <c r="N35" s="13"/>
      <c r="O35" s="6"/>
    </row>
    <row r="36" spans="2:15" ht="12">
      <c r="B36" s="82" t="s">
        <v>119</v>
      </c>
      <c r="C36" s="84">
        <v>0.0005</v>
      </c>
      <c r="D36" s="84">
        <v>0.0003</v>
      </c>
      <c r="E36" s="84">
        <v>1.6713</v>
      </c>
      <c r="F36" s="84">
        <v>0.1001</v>
      </c>
      <c r="G36" s="61" t="s">
        <v>273</v>
      </c>
      <c r="H36" s="13"/>
      <c r="I36" s="12" t="s">
        <v>119</v>
      </c>
      <c r="J36" s="84">
        <v>0.0004</v>
      </c>
      <c r="K36" s="84">
        <v>0.0003</v>
      </c>
      <c r="L36" s="84">
        <v>1.5301</v>
      </c>
      <c r="M36" s="84">
        <v>0.1315</v>
      </c>
      <c r="N36" s="13"/>
      <c r="O36" s="6"/>
    </row>
    <row r="37" spans="2:15" ht="12.75">
      <c r="B37" s="82" t="s">
        <v>22</v>
      </c>
      <c r="C37" s="83">
        <v>-31.0248</v>
      </c>
      <c r="D37" s="84">
        <v>13.0056</v>
      </c>
      <c r="E37" s="84">
        <v>-2.3855</v>
      </c>
      <c r="F37" s="84">
        <v>0.0204</v>
      </c>
      <c r="G37" s="61" t="s">
        <v>274</v>
      </c>
      <c r="H37" s="13"/>
      <c r="I37" s="12" t="s">
        <v>22</v>
      </c>
      <c r="J37" s="83">
        <v>-40.4847</v>
      </c>
      <c r="K37" s="84">
        <v>13.4572</v>
      </c>
      <c r="L37" s="84">
        <v>-3.0084</v>
      </c>
      <c r="M37" s="84">
        <v>0.0039</v>
      </c>
      <c r="N37" s="61" t="s">
        <v>274</v>
      </c>
      <c r="O37" s="6"/>
    </row>
    <row r="38" spans="2:15" ht="12">
      <c r="B38" s="82" t="s">
        <v>20</v>
      </c>
      <c r="C38" s="84">
        <v>3.3992</v>
      </c>
      <c r="D38" s="84">
        <v>0.7575</v>
      </c>
      <c r="E38" s="84">
        <v>4.4872</v>
      </c>
      <c r="F38" s="13">
        <v>0</v>
      </c>
      <c r="G38" s="61" t="s">
        <v>274</v>
      </c>
      <c r="H38" s="13"/>
      <c r="I38" s="12" t="s">
        <v>20</v>
      </c>
      <c r="J38" s="84">
        <v>3.5257</v>
      </c>
      <c r="K38" s="84">
        <v>0.7728</v>
      </c>
      <c r="L38" s="84">
        <v>4.5625</v>
      </c>
      <c r="M38" s="13">
        <v>0</v>
      </c>
      <c r="N38" s="61" t="s">
        <v>274</v>
      </c>
      <c r="O38" s="6"/>
    </row>
    <row r="39" spans="2:15" ht="12">
      <c r="B39" s="82" t="s">
        <v>21</v>
      </c>
      <c r="C39" s="84">
        <v>-7.6452</v>
      </c>
      <c r="D39" s="84">
        <v>2.9452</v>
      </c>
      <c r="E39" s="84">
        <v>-2.5958</v>
      </c>
      <c r="F39" s="84">
        <v>0.012</v>
      </c>
      <c r="G39" s="61" t="s">
        <v>274</v>
      </c>
      <c r="H39" s="13"/>
      <c r="I39" s="12" t="s">
        <v>21</v>
      </c>
      <c r="J39" s="84">
        <v>-7.1483</v>
      </c>
      <c r="K39" s="84">
        <v>3.0311</v>
      </c>
      <c r="L39" s="84">
        <v>-2.3583</v>
      </c>
      <c r="M39" s="84">
        <v>0.0218</v>
      </c>
      <c r="N39" s="61" t="s">
        <v>274</v>
      </c>
      <c r="O39" s="6"/>
    </row>
    <row r="40" spans="2:15" ht="12.75">
      <c r="B40" s="91" t="s">
        <v>34</v>
      </c>
      <c r="C40" s="87">
        <v>6.6946</v>
      </c>
      <c r="D40" s="87">
        <v>3.0898</v>
      </c>
      <c r="E40" s="87">
        <v>2.1667</v>
      </c>
      <c r="F40" s="87">
        <v>0.0345</v>
      </c>
      <c r="G40" s="92" t="s">
        <v>274</v>
      </c>
      <c r="H40" s="13"/>
      <c r="I40" s="88" t="s">
        <v>279</v>
      </c>
      <c r="J40" s="83">
        <v>-8.6599</v>
      </c>
      <c r="K40" s="84">
        <v>3.9898</v>
      </c>
      <c r="L40" s="84">
        <v>-2.1705</v>
      </c>
      <c r="M40" s="84">
        <v>0.0341</v>
      </c>
      <c r="N40" s="61" t="s">
        <v>274</v>
      </c>
      <c r="O40" s="6"/>
    </row>
    <row r="41" spans="2:15" ht="12.75">
      <c r="B41" s="93" t="s">
        <v>29</v>
      </c>
      <c r="C41" s="94">
        <v>15.6604</v>
      </c>
      <c r="D41" s="94">
        <v>6.3706</v>
      </c>
      <c r="E41" s="94">
        <v>2.4582</v>
      </c>
      <c r="F41" s="94">
        <v>0.017</v>
      </c>
      <c r="G41" s="95" t="s">
        <v>274</v>
      </c>
      <c r="H41" s="28"/>
      <c r="I41" s="96" t="s">
        <v>280</v>
      </c>
      <c r="J41" s="90">
        <v>-5.9228</v>
      </c>
      <c r="K41" s="37">
        <v>3.4053</v>
      </c>
      <c r="L41" s="37">
        <v>-1.7393</v>
      </c>
      <c r="M41" s="37">
        <v>0.0874</v>
      </c>
      <c r="N41" s="8" t="s">
        <v>273</v>
      </c>
      <c r="O41" s="77"/>
    </row>
  </sheetData>
  <printOptions/>
  <pageMargins left="0.75" right="0.5" top="0.45" bottom="0.4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G65"/>
  <sheetViews>
    <sheetView workbookViewId="0" topLeftCell="A1">
      <selection activeCell="A22" sqref="A22"/>
    </sheetView>
  </sheetViews>
  <sheetFormatPr defaultColWidth="9.140625" defaultRowHeight="12.75"/>
  <cols>
    <col min="2" max="2" width="9.7109375" style="0" customWidth="1"/>
    <col min="5" max="5" width="10.421875" style="0" customWidth="1"/>
  </cols>
  <sheetData>
    <row r="1" spans="2:7" ht="12">
      <c r="B1" s="1">
        <f>MAX(B8:B65)</f>
        <v>6733507</v>
      </c>
      <c r="C1" t="s">
        <v>1</v>
      </c>
      <c r="D1" s="5">
        <f>MAX(D8:D65)</f>
        <v>-7.1</v>
      </c>
      <c r="E1" s="3">
        <f>MAX(E8:E65)</f>
        <v>10235745</v>
      </c>
      <c r="G1" s="1">
        <f>MAX(G8:G65)</f>
        <v>5186</v>
      </c>
    </row>
    <row r="2" spans="2:7" ht="12">
      <c r="B2" s="1">
        <f>AVERAGE(B8:B65)</f>
        <v>460723.5836206897</v>
      </c>
      <c r="C2" t="s">
        <v>2</v>
      </c>
      <c r="D2" s="5">
        <f>AVERAGE(D8:D65)</f>
        <v>-1590.697577447826</v>
      </c>
      <c r="E2" s="3">
        <f>AVERAGE(E8:E65)</f>
        <v>1138383.956521739</v>
      </c>
      <c r="G2" s="1">
        <f>AVERAGE(G8:G65)</f>
        <v>866.2984431700555</v>
      </c>
    </row>
    <row r="3" spans="2:7" ht="12">
      <c r="B3" s="1">
        <f>MEDIAN(B8:B65)</f>
        <v>13522.5</v>
      </c>
      <c r="C3" t="s">
        <v>3</v>
      </c>
      <c r="D3" s="5">
        <f>MEDIAN(D8:D65)</f>
        <v>-394</v>
      </c>
      <c r="E3" s="3">
        <f>MEDIAN(E8:E65)</f>
        <v>579500</v>
      </c>
      <c r="G3" s="1">
        <f>MEDIAN(G8:G65)</f>
        <v>187.412498475</v>
      </c>
    </row>
    <row r="4" spans="2:7" ht="12">
      <c r="B4" s="1">
        <f>MIN(B8:B65)</f>
        <v>0</v>
      </c>
      <c r="C4" t="s">
        <v>4</v>
      </c>
      <c r="D4" s="5">
        <f>MIN(D8:D65)</f>
        <v>-13082</v>
      </c>
      <c r="E4" s="3">
        <f>MIN(E8:E65)</f>
        <v>2000</v>
      </c>
      <c r="G4" s="1">
        <f>MIN(G8:G65)</f>
        <v>13.006998837</v>
      </c>
    </row>
    <row r="5" spans="2:7" ht="12">
      <c r="B5">
        <f>COUNT(B8:B65)</f>
        <v>58</v>
      </c>
      <c r="C5" t="s">
        <v>5</v>
      </c>
      <c r="D5" s="6">
        <f>COUNT(D8:D65)</f>
        <v>23</v>
      </c>
      <c r="E5" s="4">
        <f>COUNT(E8:E65)</f>
        <v>23</v>
      </c>
      <c r="G5">
        <f>COUNT(G8:G65)</f>
        <v>18</v>
      </c>
    </row>
    <row r="7" spans="2:7" ht="12">
      <c r="B7" s="2" t="s">
        <v>0</v>
      </c>
      <c r="D7" s="2" t="s">
        <v>6</v>
      </c>
      <c r="G7" t="s">
        <v>7</v>
      </c>
    </row>
    <row r="8" spans="2:7" ht="12">
      <c r="B8">
        <v>6733507</v>
      </c>
      <c r="D8">
        <v>-783</v>
      </c>
      <c r="E8">
        <v>217000</v>
      </c>
      <c r="G8">
        <v>5186</v>
      </c>
    </row>
    <row r="9" spans="2:7" ht="12">
      <c r="B9">
        <v>5210270</v>
      </c>
      <c r="D9">
        <v>-2217.991043</v>
      </c>
      <c r="E9">
        <v>1568147</v>
      </c>
      <c r="G9">
        <v>2671</v>
      </c>
    </row>
    <row r="10" spans="2:7" ht="12">
      <c r="B10">
        <v>2113400</v>
      </c>
      <c r="D10">
        <v>-880</v>
      </c>
      <c r="E10">
        <v>785962</v>
      </c>
      <c r="G10">
        <v>1953.1030731</v>
      </c>
    </row>
    <row r="11" spans="2:7" ht="12">
      <c r="B11">
        <v>1996776</v>
      </c>
      <c r="D11">
        <v>-394</v>
      </c>
      <c r="E11">
        <v>276000</v>
      </c>
      <c r="G11">
        <v>1654</v>
      </c>
    </row>
    <row r="12" spans="2:7" ht="12">
      <c r="B12">
        <v>1715818</v>
      </c>
      <c r="D12">
        <v>-113.509984</v>
      </c>
      <c r="E12">
        <v>1032700</v>
      </c>
      <c r="G12">
        <v>1470.9992676</v>
      </c>
    </row>
    <row r="13" spans="2:7" ht="12">
      <c r="B13">
        <v>1412000</v>
      </c>
      <c r="D13">
        <v>-13082</v>
      </c>
      <c r="E13">
        <v>10235745</v>
      </c>
      <c r="G13">
        <v>791.29388428</v>
      </c>
    </row>
    <row r="14" spans="2:7" ht="12">
      <c r="B14">
        <v>960000</v>
      </c>
      <c r="D14">
        <v>-3429</v>
      </c>
      <c r="E14">
        <v>905750</v>
      </c>
      <c r="G14">
        <v>623.0717926</v>
      </c>
    </row>
    <row r="15" spans="2:7" ht="12">
      <c r="B15">
        <v>925170.85</v>
      </c>
      <c r="D15">
        <v>-7.1</v>
      </c>
      <c r="E15">
        <v>145000</v>
      </c>
      <c r="G15">
        <v>464.55699158</v>
      </c>
    </row>
    <row r="16" spans="2:7" ht="12">
      <c r="B16">
        <v>778406</v>
      </c>
      <c r="D16">
        <v>-4197</v>
      </c>
      <c r="E16">
        <v>713178</v>
      </c>
      <c r="G16">
        <v>194</v>
      </c>
    </row>
    <row r="17" spans="2:7" ht="12">
      <c r="B17">
        <v>760000</v>
      </c>
      <c r="D17">
        <v>-47</v>
      </c>
      <c r="E17">
        <v>621703</v>
      </c>
      <c r="G17">
        <v>180.82499695</v>
      </c>
    </row>
    <row r="18" spans="2:7" ht="12">
      <c r="B18">
        <v>691613</v>
      </c>
      <c r="D18">
        <v>-69</v>
      </c>
      <c r="E18">
        <v>543328</v>
      </c>
      <c r="G18">
        <v>124.9</v>
      </c>
    </row>
    <row r="19" spans="2:7" ht="12">
      <c r="B19">
        <v>648650</v>
      </c>
      <c r="D19">
        <v>-3920.232178</v>
      </c>
      <c r="E19">
        <v>23000</v>
      </c>
      <c r="G19">
        <v>72.499987602</v>
      </c>
    </row>
    <row r="20" spans="2:7" ht="12">
      <c r="B20">
        <v>565000</v>
      </c>
      <c r="D20">
        <v>-234.3809824</v>
      </c>
      <c r="E20">
        <v>51000</v>
      </c>
      <c r="G20">
        <v>65.799993515</v>
      </c>
    </row>
    <row r="21" spans="2:7" ht="12">
      <c r="B21">
        <v>452500</v>
      </c>
      <c r="D21">
        <v>-190.4230204</v>
      </c>
      <c r="E21">
        <v>17500</v>
      </c>
      <c r="G21">
        <v>44</v>
      </c>
    </row>
    <row r="22" spans="2:7" ht="12">
      <c r="B22">
        <v>347251</v>
      </c>
      <c r="D22">
        <v>-389</v>
      </c>
      <c r="E22">
        <v>579500</v>
      </c>
      <c r="G22">
        <v>43.94699192</v>
      </c>
    </row>
    <row r="23" spans="2:7" ht="12">
      <c r="B23">
        <v>324226</v>
      </c>
      <c r="D23">
        <v>-338</v>
      </c>
      <c r="E23">
        <v>2375154</v>
      </c>
      <c r="G23">
        <v>25.62100029</v>
      </c>
    </row>
    <row r="24" spans="2:7" ht="12">
      <c r="B24">
        <v>213724</v>
      </c>
      <c r="D24">
        <v>-245.9999905</v>
      </c>
      <c r="E24">
        <v>38750</v>
      </c>
      <c r="G24">
        <v>14.746998787</v>
      </c>
    </row>
    <row r="25" spans="2:7" ht="12">
      <c r="B25">
        <v>152489</v>
      </c>
      <c r="D25">
        <v>-283.5068302</v>
      </c>
      <c r="E25">
        <v>2000</v>
      </c>
      <c r="G25">
        <v>13.006998837</v>
      </c>
    </row>
    <row r="26" spans="2:5" ht="12">
      <c r="B26">
        <v>125000</v>
      </c>
      <c r="D26">
        <v>-1222.799911</v>
      </c>
      <c r="E26">
        <v>1138600</v>
      </c>
    </row>
    <row r="27" spans="2:5" ht="12">
      <c r="B27">
        <v>111650</v>
      </c>
      <c r="D27">
        <v>-570</v>
      </c>
      <c r="E27">
        <v>254801</v>
      </c>
    </row>
    <row r="28" spans="2:5" ht="12">
      <c r="B28">
        <v>102525</v>
      </c>
      <c r="D28">
        <v>-344</v>
      </c>
      <c r="E28">
        <v>2661750</v>
      </c>
    </row>
    <row r="29" spans="2:5" ht="12">
      <c r="B29">
        <v>100500</v>
      </c>
      <c r="D29">
        <v>-2800</v>
      </c>
      <c r="E29">
        <v>1688983</v>
      </c>
    </row>
    <row r="30" spans="2:5" ht="12">
      <c r="B30">
        <v>94000</v>
      </c>
      <c r="D30">
        <v>-828.1003418</v>
      </c>
      <c r="E30">
        <v>307280</v>
      </c>
    </row>
    <row r="31" ht="12">
      <c r="B31">
        <v>57000</v>
      </c>
    </row>
    <row r="32" ht="12">
      <c r="B32">
        <v>36000</v>
      </c>
    </row>
    <row r="33" ht="12">
      <c r="B33">
        <v>23447</v>
      </c>
    </row>
    <row r="34" ht="12">
      <c r="B34">
        <v>20000</v>
      </c>
    </row>
    <row r="35" ht="12">
      <c r="B35">
        <v>19000</v>
      </c>
    </row>
    <row r="36" ht="12">
      <c r="B36">
        <v>16250</v>
      </c>
    </row>
    <row r="37" ht="12">
      <c r="B37">
        <v>10795</v>
      </c>
    </row>
    <row r="38" ht="12">
      <c r="B38">
        <v>2500</v>
      </c>
    </row>
    <row r="39" ht="12">
      <c r="B39">
        <v>2500</v>
      </c>
    </row>
    <row r="40" ht="12">
      <c r="B40">
        <v>0</v>
      </c>
    </row>
    <row r="41" ht="12">
      <c r="B41">
        <v>0</v>
      </c>
    </row>
    <row r="42" ht="12">
      <c r="B42">
        <v>0</v>
      </c>
    </row>
    <row r="43" ht="12">
      <c r="B43">
        <v>0</v>
      </c>
    </row>
    <row r="44" ht="12">
      <c r="B44">
        <v>0</v>
      </c>
    </row>
    <row r="45" ht="12">
      <c r="B45">
        <v>0</v>
      </c>
    </row>
    <row r="46" ht="12">
      <c r="B46">
        <v>0</v>
      </c>
    </row>
    <row r="47" ht="12">
      <c r="B47">
        <v>0</v>
      </c>
    </row>
    <row r="48" ht="12">
      <c r="B48">
        <v>0</v>
      </c>
    </row>
    <row r="49" ht="12">
      <c r="B49">
        <v>0</v>
      </c>
    </row>
    <row r="50" ht="12">
      <c r="B50">
        <v>0</v>
      </c>
    </row>
    <row r="51" ht="12">
      <c r="B51">
        <v>0</v>
      </c>
    </row>
    <row r="52" ht="12">
      <c r="B52">
        <v>0</v>
      </c>
    </row>
    <row r="53" ht="12">
      <c r="B53">
        <v>0</v>
      </c>
    </row>
    <row r="54" ht="12">
      <c r="B54">
        <v>0</v>
      </c>
    </row>
    <row r="55" ht="12">
      <c r="B55">
        <v>0</v>
      </c>
    </row>
    <row r="56" ht="12">
      <c r="B56">
        <v>0</v>
      </c>
    </row>
    <row r="57" ht="12">
      <c r="B57">
        <v>0</v>
      </c>
    </row>
    <row r="58" ht="12">
      <c r="B58">
        <v>0</v>
      </c>
    </row>
    <row r="59" ht="12">
      <c r="B59">
        <v>0</v>
      </c>
    </row>
    <row r="60" ht="12">
      <c r="B60">
        <v>0</v>
      </c>
    </row>
    <row r="61" ht="12">
      <c r="B61">
        <v>0</v>
      </c>
    </row>
    <row r="62" ht="12">
      <c r="B62">
        <v>0</v>
      </c>
    </row>
    <row r="63" ht="12">
      <c r="B63">
        <v>0</v>
      </c>
    </row>
    <row r="64" ht="12">
      <c r="B64">
        <v>0</v>
      </c>
    </row>
    <row r="65" ht="12">
      <c r="B65">
        <v>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M93"/>
  <sheetViews>
    <sheetView workbookViewId="0" topLeftCell="A1">
      <selection activeCell="B14" sqref="B14:E17"/>
    </sheetView>
  </sheetViews>
  <sheetFormatPr defaultColWidth="9.140625" defaultRowHeight="12.75"/>
  <cols>
    <col min="1" max="1" width="9.57421875" style="0" customWidth="1"/>
    <col min="2" max="5" width="5.57421875" style="0" customWidth="1"/>
    <col min="6" max="6" width="6.140625" style="0" customWidth="1"/>
    <col min="7" max="7" width="5.421875" style="0" customWidth="1"/>
    <col min="8" max="8" width="6.140625" style="0" customWidth="1"/>
    <col min="9" max="9" width="6.28125" style="0" customWidth="1"/>
    <col min="10" max="10" width="6.8515625" style="0" customWidth="1"/>
    <col min="11" max="11" width="6.28125" style="0" customWidth="1"/>
    <col min="12" max="12" width="5.8515625" style="0" customWidth="1"/>
    <col min="13" max="13" width="6.28125" style="0" customWidth="1"/>
  </cols>
  <sheetData>
    <row r="2" spans="2:5" ht="12.75">
      <c r="B2" s="65" t="s">
        <v>8</v>
      </c>
      <c r="C2" s="66"/>
      <c r="D2" s="66"/>
      <c r="E2" s="67"/>
    </row>
    <row r="4" spans="2:10" ht="12">
      <c r="B4" s="8" t="s">
        <v>9</v>
      </c>
      <c r="C4" s="8" t="s">
        <v>10</v>
      </c>
      <c r="D4" s="8" t="s">
        <v>11</v>
      </c>
      <c r="E4" s="8" t="s">
        <v>12</v>
      </c>
      <c r="J4" s="2" t="s">
        <v>37</v>
      </c>
    </row>
    <row r="5" spans="1:10" ht="12">
      <c r="A5" s="9" t="s">
        <v>9</v>
      </c>
      <c r="B5">
        <v>1</v>
      </c>
      <c r="C5">
        <v>0.5</v>
      </c>
      <c r="D5">
        <v>0.71</v>
      </c>
      <c r="E5">
        <v>0.51</v>
      </c>
      <c r="J5" t="s">
        <v>35</v>
      </c>
    </row>
    <row r="6" spans="1:10" ht="12">
      <c r="A6" s="9" t="s">
        <v>10</v>
      </c>
      <c r="B6">
        <v>0.5</v>
      </c>
      <c r="C6">
        <v>1</v>
      </c>
      <c r="D6">
        <v>0.29</v>
      </c>
      <c r="E6">
        <v>0.4</v>
      </c>
      <c r="J6" t="s">
        <v>36</v>
      </c>
    </row>
    <row r="7" spans="1:10" ht="12">
      <c r="A7" s="9" t="s">
        <v>11</v>
      </c>
      <c r="B7">
        <v>0.71</v>
      </c>
      <c r="C7">
        <v>0.29</v>
      </c>
      <c r="D7">
        <v>1</v>
      </c>
      <c r="E7">
        <v>0.62</v>
      </c>
      <c r="J7" t="s">
        <v>38</v>
      </c>
    </row>
    <row r="8" spans="1:10" ht="12">
      <c r="A8" s="9" t="s">
        <v>12</v>
      </c>
      <c r="B8">
        <v>0.51</v>
      </c>
      <c r="C8">
        <v>0.4</v>
      </c>
      <c r="D8">
        <v>0.62</v>
      </c>
      <c r="E8">
        <v>1</v>
      </c>
      <c r="J8" t="s">
        <v>39</v>
      </c>
    </row>
    <row r="11" spans="2:5" ht="12.75">
      <c r="B11" s="65" t="s">
        <v>66</v>
      </c>
      <c r="C11" s="29"/>
      <c r="D11" s="29"/>
      <c r="E11" s="68"/>
    </row>
    <row r="13" spans="2:11" ht="12">
      <c r="B13" s="8" t="s">
        <v>9</v>
      </c>
      <c r="C13" s="8" t="s">
        <v>10</v>
      </c>
      <c r="D13" s="8" t="s">
        <v>11</v>
      </c>
      <c r="E13" s="8" t="s">
        <v>12</v>
      </c>
      <c r="F13" s="8" t="s">
        <v>13</v>
      </c>
      <c r="G13" s="8" t="s">
        <v>14</v>
      </c>
      <c r="H13" s="8" t="s">
        <v>15</v>
      </c>
      <c r="I13" s="8" t="s">
        <v>119</v>
      </c>
      <c r="K13" s="18" t="s">
        <v>37</v>
      </c>
    </row>
    <row r="14" spans="1:11" ht="12">
      <c r="A14" s="9" t="s">
        <v>9</v>
      </c>
      <c r="B14" s="13">
        <v>1</v>
      </c>
      <c r="C14" s="13">
        <v>0.52</v>
      </c>
      <c r="D14" s="13">
        <v>0.69</v>
      </c>
      <c r="E14" s="14">
        <v>0.56</v>
      </c>
      <c r="F14">
        <v>0.51</v>
      </c>
      <c r="G14">
        <v>0.51</v>
      </c>
      <c r="H14">
        <v>0.37</v>
      </c>
      <c r="I14">
        <v>0.45</v>
      </c>
      <c r="K14" t="s">
        <v>42</v>
      </c>
    </row>
    <row r="15" spans="1:11" ht="12">
      <c r="A15" s="9" t="s">
        <v>10</v>
      </c>
      <c r="B15" s="13">
        <v>0.52</v>
      </c>
      <c r="C15" s="13">
        <v>1</v>
      </c>
      <c r="D15" s="13">
        <v>0.31</v>
      </c>
      <c r="E15" s="14">
        <v>0.43</v>
      </c>
      <c r="F15">
        <v>0.32</v>
      </c>
      <c r="G15">
        <v>0.33</v>
      </c>
      <c r="H15">
        <v>0.08</v>
      </c>
      <c r="I15">
        <v>0.12</v>
      </c>
      <c r="K15" t="s">
        <v>43</v>
      </c>
    </row>
    <row r="16" spans="1:11" ht="12">
      <c r="A16" s="9" t="s">
        <v>11</v>
      </c>
      <c r="B16" s="13">
        <v>0.69</v>
      </c>
      <c r="C16" s="13">
        <v>0.31</v>
      </c>
      <c r="D16" s="13">
        <v>1</v>
      </c>
      <c r="E16" s="14">
        <v>0.65</v>
      </c>
      <c r="F16">
        <v>0.37</v>
      </c>
      <c r="G16">
        <v>0.49</v>
      </c>
      <c r="H16">
        <v>0.24</v>
      </c>
      <c r="I16">
        <v>0.4</v>
      </c>
      <c r="K16" t="s">
        <v>41</v>
      </c>
    </row>
    <row r="17" spans="1:11" ht="12">
      <c r="A17" s="9" t="s">
        <v>12</v>
      </c>
      <c r="B17" s="15">
        <v>0.56</v>
      </c>
      <c r="C17" s="15">
        <v>0.43</v>
      </c>
      <c r="D17" s="15">
        <v>0.65</v>
      </c>
      <c r="E17" s="16">
        <v>1</v>
      </c>
      <c r="F17">
        <v>0.34</v>
      </c>
      <c r="G17">
        <v>0.47</v>
      </c>
      <c r="H17">
        <v>0.04</v>
      </c>
      <c r="I17">
        <v>0.41</v>
      </c>
      <c r="K17" t="s">
        <v>40</v>
      </c>
    </row>
    <row r="18" spans="1:9" ht="12">
      <c r="A18" s="9" t="s">
        <v>13</v>
      </c>
      <c r="B18">
        <v>0.51</v>
      </c>
      <c r="C18">
        <v>0.32</v>
      </c>
      <c r="D18">
        <v>0.37</v>
      </c>
      <c r="E18">
        <v>0.34</v>
      </c>
      <c r="F18">
        <v>1</v>
      </c>
      <c r="G18">
        <v>0.78</v>
      </c>
      <c r="H18">
        <v>0.26</v>
      </c>
      <c r="I18">
        <v>0.43</v>
      </c>
    </row>
    <row r="19" spans="1:9" ht="12">
      <c r="A19" s="9" t="s">
        <v>230</v>
      </c>
      <c r="B19">
        <v>0.51</v>
      </c>
      <c r="C19">
        <v>0.33</v>
      </c>
      <c r="D19">
        <v>0.49</v>
      </c>
      <c r="E19">
        <v>0.47</v>
      </c>
      <c r="F19">
        <v>0.78</v>
      </c>
      <c r="G19">
        <v>1</v>
      </c>
      <c r="H19">
        <v>0.11</v>
      </c>
      <c r="I19">
        <v>0.36</v>
      </c>
    </row>
    <row r="20" spans="1:9" ht="12">
      <c r="A20" s="9" t="s">
        <v>231</v>
      </c>
      <c r="B20">
        <v>0.37</v>
      </c>
      <c r="C20">
        <v>0.08</v>
      </c>
      <c r="D20">
        <v>0.24</v>
      </c>
      <c r="E20">
        <v>0.04</v>
      </c>
      <c r="F20">
        <v>0.26</v>
      </c>
      <c r="G20">
        <v>0.11</v>
      </c>
      <c r="H20">
        <v>1</v>
      </c>
      <c r="I20">
        <v>0.03</v>
      </c>
    </row>
    <row r="21" spans="1:9" ht="12">
      <c r="A21" s="9" t="s">
        <v>119</v>
      </c>
      <c r="B21">
        <v>0.45</v>
      </c>
      <c r="C21">
        <v>0.12</v>
      </c>
      <c r="D21">
        <v>0.4</v>
      </c>
      <c r="E21">
        <v>0.41</v>
      </c>
      <c r="F21">
        <v>0.43</v>
      </c>
      <c r="G21">
        <v>0.36</v>
      </c>
      <c r="H21">
        <v>0.03</v>
      </c>
      <c r="I21">
        <v>1</v>
      </c>
    </row>
    <row r="24" spans="2:5" ht="12.75">
      <c r="B24" s="65" t="s">
        <v>67</v>
      </c>
      <c r="C24" s="29"/>
      <c r="D24" s="29"/>
      <c r="E24" s="68"/>
    </row>
    <row r="26" spans="2:12" ht="12">
      <c r="B26" s="8" t="s">
        <v>9</v>
      </c>
      <c r="C26" s="8" t="s">
        <v>10</v>
      </c>
      <c r="D26" s="8" t="s">
        <v>11</v>
      </c>
      <c r="E26" s="8" t="s">
        <v>12</v>
      </c>
      <c r="F26" s="8" t="s">
        <v>17</v>
      </c>
      <c r="G26" s="8" t="s">
        <v>18</v>
      </c>
      <c r="H26" s="8" t="s">
        <v>19</v>
      </c>
      <c r="I26" s="17" t="s">
        <v>120</v>
      </c>
      <c r="J26" s="17" t="s">
        <v>16</v>
      </c>
      <c r="L26" s="18"/>
    </row>
    <row r="27" spans="1:10" ht="12">
      <c r="A27" s="9" t="s">
        <v>9</v>
      </c>
      <c r="B27" s="13">
        <v>1</v>
      </c>
      <c r="C27" s="13">
        <v>0.5</v>
      </c>
      <c r="D27" s="13">
        <v>0.7</v>
      </c>
      <c r="E27" s="14">
        <v>0.51</v>
      </c>
      <c r="F27">
        <v>0.27</v>
      </c>
      <c r="G27">
        <v>0.47</v>
      </c>
      <c r="H27">
        <v>0.52</v>
      </c>
      <c r="I27">
        <v>0.49</v>
      </c>
      <c r="J27">
        <v>0.07</v>
      </c>
    </row>
    <row r="28" spans="1:10" ht="12">
      <c r="A28" s="9" t="s">
        <v>10</v>
      </c>
      <c r="B28" s="13">
        <v>0.5</v>
      </c>
      <c r="C28" s="13">
        <v>1</v>
      </c>
      <c r="D28" s="13">
        <v>0.26</v>
      </c>
      <c r="E28" s="14">
        <v>0.32</v>
      </c>
      <c r="F28">
        <v>0.06</v>
      </c>
      <c r="G28">
        <v>0.3</v>
      </c>
      <c r="H28">
        <v>0.37</v>
      </c>
      <c r="I28">
        <v>0.19</v>
      </c>
      <c r="J28">
        <v>0</v>
      </c>
    </row>
    <row r="29" spans="1:10" ht="12">
      <c r="A29" s="9" t="s">
        <v>11</v>
      </c>
      <c r="B29" s="13">
        <v>0.7</v>
      </c>
      <c r="C29" s="13">
        <v>0.26</v>
      </c>
      <c r="D29" s="13">
        <v>1</v>
      </c>
      <c r="E29" s="14">
        <v>0.59</v>
      </c>
      <c r="F29">
        <v>0.18</v>
      </c>
      <c r="G29">
        <v>0.21</v>
      </c>
      <c r="H29">
        <v>0.27</v>
      </c>
      <c r="I29">
        <v>0.23</v>
      </c>
      <c r="J29">
        <v>-0.08</v>
      </c>
    </row>
    <row r="30" spans="1:10" ht="12">
      <c r="A30" s="9" t="s">
        <v>12</v>
      </c>
      <c r="B30" s="15">
        <v>0.51</v>
      </c>
      <c r="C30" s="15">
        <v>0.32</v>
      </c>
      <c r="D30" s="15">
        <v>0.59</v>
      </c>
      <c r="E30" s="16">
        <v>1</v>
      </c>
      <c r="F30">
        <v>0.17</v>
      </c>
      <c r="G30">
        <v>0.32</v>
      </c>
      <c r="H30">
        <v>0.27</v>
      </c>
      <c r="I30">
        <v>0.5</v>
      </c>
      <c r="J30">
        <v>-0.04</v>
      </c>
    </row>
    <row r="31" spans="1:10" ht="12">
      <c r="A31" s="9" t="s">
        <v>232</v>
      </c>
      <c r="B31">
        <v>0.27</v>
      </c>
      <c r="C31">
        <v>0.06</v>
      </c>
      <c r="D31">
        <v>0.18</v>
      </c>
      <c r="E31">
        <v>0.17</v>
      </c>
      <c r="F31">
        <v>1</v>
      </c>
      <c r="G31">
        <v>0.27</v>
      </c>
      <c r="H31">
        <v>0.34</v>
      </c>
      <c r="I31">
        <v>0.15</v>
      </c>
      <c r="J31">
        <v>0.04</v>
      </c>
    </row>
    <row r="32" spans="1:10" ht="12">
      <c r="A32" s="9" t="s">
        <v>233</v>
      </c>
      <c r="B32">
        <v>0.47</v>
      </c>
      <c r="C32">
        <v>0.3</v>
      </c>
      <c r="D32">
        <v>0.21</v>
      </c>
      <c r="E32">
        <v>0.32</v>
      </c>
      <c r="F32">
        <v>0.27</v>
      </c>
      <c r="G32">
        <v>1</v>
      </c>
      <c r="H32">
        <v>0.32</v>
      </c>
      <c r="I32">
        <v>0.36</v>
      </c>
      <c r="J32">
        <v>0.05</v>
      </c>
    </row>
    <row r="33" spans="1:10" ht="12">
      <c r="A33" s="9" t="s">
        <v>234</v>
      </c>
      <c r="B33">
        <v>0.52</v>
      </c>
      <c r="C33">
        <v>0.37</v>
      </c>
      <c r="D33">
        <v>0.27</v>
      </c>
      <c r="E33">
        <v>0.27</v>
      </c>
      <c r="F33">
        <v>0.34</v>
      </c>
      <c r="G33">
        <v>0.32</v>
      </c>
      <c r="H33">
        <v>1</v>
      </c>
      <c r="I33">
        <v>0.3</v>
      </c>
      <c r="J33">
        <v>0.11</v>
      </c>
    </row>
    <row r="34" spans="1:10" ht="12">
      <c r="A34" s="9" t="s">
        <v>235</v>
      </c>
      <c r="B34">
        <v>0.49</v>
      </c>
      <c r="C34">
        <v>0.19</v>
      </c>
      <c r="D34">
        <v>0.23</v>
      </c>
      <c r="E34">
        <v>0.5</v>
      </c>
      <c r="F34">
        <v>0.15</v>
      </c>
      <c r="G34">
        <v>0.36</v>
      </c>
      <c r="H34">
        <v>0.3</v>
      </c>
      <c r="I34">
        <v>1</v>
      </c>
      <c r="J34">
        <v>0.21</v>
      </c>
    </row>
    <row r="35" spans="1:10" ht="12">
      <c r="A35" s="9" t="s">
        <v>16</v>
      </c>
      <c r="B35">
        <v>0.07</v>
      </c>
      <c r="C35">
        <v>0</v>
      </c>
      <c r="D35">
        <v>-0.08</v>
      </c>
      <c r="E35">
        <v>-0.04</v>
      </c>
      <c r="F35">
        <v>0.04</v>
      </c>
      <c r="G35">
        <v>0.05</v>
      </c>
      <c r="H35">
        <v>0.11</v>
      </c>
      <c r="I35">
        <v>0.21</v>
      </c>
      <c r="J35">
        <v>1</v>
      </c>
    </row>
    <row r="36" ht="12">
      <c r="A36" s="12"/>
    </row>
    <row r="37" spans="1:2" ht="12">
      <c r="A37" s="12"/>
      <c r="B37" s="2" t="s">
        <v>46</v>
      </c>
    </row>
    <row r="38" spans="1:2" ht="12">
      <c r="A38" s="12"/>
      <c r="B38" t="s">
        <v>44</v>
      </c>
    </row>
    <row r="39" spans="1:2" ht="12">
      <c r="A39" s="12"/>
      <c r="B39" t="s">
        <v>45</v>
      </c>
    </row>
    <row r="40" spans="1:2" ht="12">
      <c r="A40" s="12"/>
      <c r="B40" t="s">
        <v>65</v>
      </c>
    </row>
    <row r="41" spans="1:2" ht="12">
      <c r="A41" s="12"/>
      <c r="B41" t="s">
        <v>63</v>
      </c>
    </row>
    <row r="42" spans="1:2" ht="12">
      <c r="A42" s="12"/>
      <c r="B42" t="s">
        <v>64</v>
      </c>
    </row>
    <row r="43" ht="12">
      <c r="A43" s="12"/>
    </row>
    <row r="44" ht="12">
      <c r="A44" s="12"/>
    </row>
    <row r="45" spans="1:2" ht="12.75">
      <c r="A45" s="12"/>
      <c r="B45" s="23" t="s">
        <v>116</v>
      </c>
    </row>
    <row r="46" spans="1:2" ht="12">
      <c r="A46" s="12"/>
      <c r="B46" t="s">
        <v>236</v>
      </c>
    </row>
    <row r="47" spans="1:2" ht="12">
      <c r="A47" s="12"/>
      <c r="B47" t="s">
        <v>237</v>
      </c>
    </row>
    <row r="48" spans="1:2" ht="12">
      <c r="A48" s="12"/>
      <c r="B48" t="s">
        <v>238</v>
      </c>
    </row>
    <row r="50" spans="2:6" ht="12.75">
      <c r="B50" s="65" t="s">
        <v>68</v>
      </c>
      <c r="C50" s="29"/>
      <c r="D50" s="29"/>
      <c r="E50" s="29"/>
      <c r="F50" s="68"/>
    </row>
    <row r="52" spans="2:12" ht="12">
      <c r="B52" s="8" t="s">
        <v>9</v>
      </c>
      <c r="C52" s="8" t="s">
        <v>10</v>
      </c>
      <c r="D52" s="8" t="s">
        <v>11</v>
      </c>
      <c r="E52" s="8" t="s">
        <v>12</v>
      </c>
      <c r="F52" s="8" t="s">
        <v>25</v>
      </c>
      <c r="G52" s="8" t="s">
        <v>22</v>
      </c>
      <c r="H52" s="8" t="s">
        <v>23</v>
      </c>
      <c r="I52" s="8" t="s">
        <v>24</v>
      </c>
      <c r="J52" s="8" t="s">
        <v>20</v>
      </c>
      <c r="K52" s="8" t="s">
        <v>21</v>
      </c>
      <c r="L52" s="8" t="s">
        <v>26</v>
      </c>
    </row>
    <row r="53" spans="1:12" ht="12">
      <c r="A53" s="9" t="s">
        <v>9</v>
      </c>
      <c r="B53" s="13">
        <v>1</v>
      </c>
      <c r="C53" s="13">
        <v>0.49</v>
      </c>
      <c r="D53" s="13">
        <v>0.72</v>
      </c>
      <c r="E53" s="14">
        <v>0.53</v>
      </c>
      <c r="F53">
        <v>-0.32</v>
      </c>
      <c r="G53">
        <v>-0.25</v>
      </c>
      <c r="H53">
        <v>-0.25</v>
      </c>
      <c r="I53">
        <v>-0.26</v>
      </c>
      <c r="J53">
        <v>0.38</v>
      </c>
      <c r="K53">
        <v>0.23</v>
      </c>
      <c r="L53">
        <v>-0.29</v>
      </c>
    </row>
    <row r="54" spans="1:12" ht="12">
      <c r="A54" s="9" t="s">
        <v>10</v>
      </c>
      <c r="B54" s="13">
        <v>0.49</v>
      </c>
      <c r="C54" s="13">
        <v>1</v>
      </c>
      <c r="D54" s="13">
        <v>0.3</v>
      </c>
      <c r="E54" s="14">
        <v>0.41</v>
      </c>
      <c r="F54">
        <v>-0.22</v>
      </c>
      <c r="G54">
        <v>-0.05</v>
      </c>
      <c r="H54">
        <v>-0.03</v>
      </c>
      <c r="I54">
        <v>-0.08</v>
      </c>
      <c r="J54">
        <v>0.19</v>
      </c>
      <c r="K54">
        <v>0.07</v>
      </c>
      <c r="L54">
        <v>-0.14</v>
      </c>
    </row>
    <row r="55" spans="1:12" ht="12">
      <c r="A55" s="9" t="s">
        <v>11</v>
      </c>
      <c r="B55" s="13">
        <v>0.72</v>
      </c>
      <c r="C55" s="13">
        <v>0.3</v>
      </c>
      <c r="D55" s="13">
        <v>1</v>
      </c>
      <c r="E55" s="14">
        <v>0.62</v>
      </c>
      <c r="F55">
        <v>-0.09</v>
      </c>
      <c r="G55">
        <v>-0.21</v>
      </c>
      <c r="H55">
        <v>-0.09</v>
      </c>
      <c r="I55">
        <v>-0.15</v>
      </c>
      <c r="J55">
        <v>0.22</v>
      </c>
      <c r="K55">
        <v>-0.02</v>
      </c>
      <c r="L55">
        <v>-0.16</v>
      </c>
    </row>
    <row r="56" spans="1:12" ht="12">
      <c r="A56" s="9" t="s">
        <v>12</v>
      </c>
      <c r="B56" s="15">
        <v>0.53</v>
      </c>
      <c r="C56" s="15">
        <v>0.41</v>
      </c>
      <c r="D56" s="15">
        <v>0.62</v>
      </c>
      <c r="E56" s="16">
        <v>1</v>
      </c>
      <c r="F56">
        <v>-0.05</v>
      </c>
      <c r="G56">
        <v>-0.38</v>
      </c>
      <c r="H56">
        <v>-0.21</v>
      </c>
      <c r="I56">
        <v>-0.13</v>
      </c>
      <c r="J56">
        <v>0.48</v>
      </c>
      <c r="K56">
        <v>0.13</v>
      </c>
      <c r="L56">
        <v>-0.19</v>
      </c>
    </row>
    <row r="57" spans="1:12" ht="12">
      <c r="A57" s="9" t="s">
        <v>25</v>
      </c>
      <c r="B57">
        <v>-0.32</v>
      </c>
      <c r="C57">
        <v>-0.22</v>
      </c>
      <c r="D57">
        <v>-0.09</v>
      </c>
      <c r="E57">
        <v>-0.05</v>
      </c>
      <c r="F57">
        <v>1</v>
      </c>
      <c r="G57">
        <v>0.26</v>
      </c>
      <c r="H57">
        <v>0.24</v>
      </c>
      <c r="I57">
        <v>0.19</v>
      </c>
      <c r="J57">
        <v>-0.14</v>
      </c>
      <c r="K57">
        <v>-0.19</v>
      </c>
      <c r="L57">
        <v>0.5</v>
      </c>
    </row>
    <row r="58" spans="1:12" ht="12">
      <c r="A58" s="9" t="s">
        <v>22</v>
      </c>
      <c r="B58">
        <v>-0.25</v>
      </c>
      <c r="C58">
        <v>-0.05</v>
      </c>
      <c r="D58">
        <v>-0.21</v>
      </c>
      <c r="E58">
        <v>-0.38</v>
      </c>
      <c r="F58">
        <v>0.26</v>
      </c>
      <c r="G58">
        <v>1</v>
      </c>
      <c r="H58">
        <v>0.39</v>
      </c>
      <c r="I58">
        <v>0.22</v>
      </c>
      <c r="J58">
        <v>-0.22</v>
      </c>
      <c r="K58">
        <v>-0.2</v>
      </c>
      <c r="L58">
        <v>0.26</v>
      </c>
    </row>
    <row r="59" spans="1:12" ht="12">
      <c r="A59" s="9" t="s">
        <v>23</v>
      </c>
      <c r="B59">
        <v>-0.25</v>
      </c>
      <c r="C59">
        <v>-0.03</v>
      </c>
      <c r="D59">
        <v>-0.09</v>
      </c>
      <c r="E59">
        <v>-0.21</v>
      </c>
      <c r="F59">
        <v>0.24</v>
      </c>
      <c r="G59">
        <v>0.39</v>
      </c>
      <c r="H59">
        <v>1</v>
      </c>
      <c r="I59">
        <v>0.25</v>
      </c>
      <c r="J59">
        <v>-0.14</v>
      </c>
      <c r="K59">
        <v>-0.27</v>
      </c>
      <c r="L59">
        <v>0.33</v>
      </c>
    </row>
    <row r="60" spans="1:12" ht="12">
      <c r="A60" s="9" t="s">
        <v>24</v>
      </c>
      <c r="B60">
        <v>-0.26</v>
      </c>
      <c r="C60">
        <v>-0.08</v>
      </c>
      <c r="D60">
        <v>-0.15</v>
      </c>
      <c r="E60">
        <v>-0.13</v>
      </c>
      <c r="F60">
        <v>0.19</v>
      </c>
      <c r="G60">
        <v>0.22</v>
      </c>
      <c r="H60">
        <v>0.25</v>
      </c>
      <c r="I60">
        <v>1</v>
      </c>
      <c r="J60">
        <v>0.13</v>
      </c>
      <c r="K60">
        <v>-0.07</v>
      </c>
      <c r="L60">
        <v>0.13</v>
      </c>
    </row>
    <row r="61" spans="1:12" ht="12">
      <c r="A61" s="9" t="s">
        <v>20</v>
      </c>
      <c r="B61">
        <v>0.38</v>
      </c>
      <c r="C61">
        <v>0.19</v>
      </c>
      <c r="D61">
        <v>0.22</v>
      </c>
      <c r="E61">
        <v>0.48</v>
      </c>
      <c r="F61">
        <v>-0.14</v>
      </c>
      <c r="G61">
        <v>-0.22</v>
      </c>
      <c r="H61">
        <v>-0.14</v>
      </c>
      <c r="I61">
        <v>0.13</v>
      </c>
      <c r="J61">
        <v>1</v>
      </c>
      <c r="K61">
        <v>0.36</v>
      </c>
      <c r="L61">
        <v>-0.01</v>
      </c>
    </row>
    <row r="62" spans="1:12" ht="12">
      <c r="A62" s="9" t="s">
        <v>21</v>
      </c>
      <c r="B62">
        <v>0.23</v>
      </c>
      <c r="C62">
        <v>0.07</v>
      </c>
      <c r="D62">
        <v>-0.02</v>
      </c>
      <c r="E62">
        <v>0.13</v>
      </c>
      <c r="F62">
        <v>-0.19</v>
      </c>
      <c r="G62">
        <v>-0.2</v>
      </c>
      <c r="H62">
        <v>-0.27</v>
      </c>
      <c r="I62">
        <v>-0.07</v>
      </c>
      <c r="J62">
        <v>0.36</v>
      </c>
      <c r="K62">
        <v>1</v>
      </c>
      <c r="L62">
        <v>-0.14</v>
      </c>
    </row>
    <row r="63" spans="1:12" ht="12">
      <c r="A63" s="9" t="s">
        <v>26</v>
      </c>
      <c r="B63">
        <v>-0.29</v>
      </c>
      <c r="C63">
        <v>-0.14</v>
      </c>
      <c r="D63">
        <v>-0.16</v>
      </c>
      <c r="E63">
        <v>-0.19</v>
      </c>
      <c r="F63">
        <v>0.5</v>
      </c>
      <c r="G63">
        <v>0.26</v>
      </c>
      <c r="H63">
        <v>0.33</v>
      </c>
      <c r="I63">
        <v>0.13</v>
      </c>
      <c r="J63">
        <v>-0.01</v>
      </c>
      <c r="K63">
        <v>-0.14</v>
      </c>
      <c r="L63">
        <v>1</v>
      </c>
    </row>
    <row r="65" ht="12">
      <c r="B65" s="2" t="s">
        <v>46</v>
      </c>
    </row>
    <row r="66" spans="2:9" ht="12">
      <c r="B66" t="s">
        <v>52</v>
      </c>
      <c r="I66" t="s">
        <v>51</v>
      </c>
    </row>
    <row r="67" spans="2:9" ht="12">
      <c r="B67" t="s">
        <v>47</v>
      </c>
      <c r="I67" t="s">
        <v>50</v>
      </c>
    </row>
    <row r="68" spans="2:9" ht="12">
      <c r="B68" t="s">
        <v>48</v>
      </c>
      <c r="I68" t="s">
        <v>53</v>
      </c>
    </row>
    <row r="69" ht="12">
      <c r="B69" t="s">
        <v>49</v>
      </c>
    </row>
    <row r="73" spans="2:7" ht="12.75">
      <c r="B73" s="65" t="s">
        <v>69</v>
      </c>
      <c r="C73" s="29"/>
      <c r="D73" s="29"/>
      <c r="E73" s="29"/>
      <c r="F73" s="29"/>
      <c r="G73" s="68"/>
    </row>
    <row r="75" spans="2:13" ht="12">
      <c r="B75" s="8" t="s">
        <v>9</v>
      </c>
      <c r="C75" s="8" t="s">
        <v>10</v>
      </c>
      <c r="D75" s="8" t="s">
        <v>11</v>
      </c>
      <c r="E75" s="8" t="s">
        <v>12</v>
      </c>
      <c r="F75" s="8" t="s">
        <v>31</v>
      </c>
      <c r="G75" s="8" t="s">
        <v>32</v>
      </c>
      <c r="H75" s="8" t="s">
        <v>33</v>
      </c>
      <c r="I75" s="8" t="s">
        <v>34</v>
      </c>
      <c r="J75" s="8" t="s">
        <v>27</v>
      </c>
      <c r="K75" s="8" t="s">
        <v>28</v>
      </c>
      <c r="L75" s="8" t="s">
        <v>29</v>
      </c>
      <c r="M75" s="8" t="s">
        <v>30</v>
      </c>
    </row>
    <row r="76" spans="1:13" ht="12">
      <c r="A76" s="9" t="s">
        <v>9</v>
      </c>
      <c r="B76" s="13">
        <v>1</v>
      </c>
      <c r="C76" s="13">
        <v>0.5</v>
      </c>
      <c r="D76" s="13">
        <v>0.71</v>
      </c>
      <c r="E76" s="14">
        <v>0.51</v>
      </c>
      <c r="F76">
        <v>0.3</v>
      </c>
      <c r="G76">
        <v>0.32</v>
      </c>
      <c r="H76">
        <v>0.27</v>
      </c>
      <c r="I76">
        <v>0.24</v>
      </c>
      <c r="J76">
        <v>0.34</v>
      </c>
      <c r="K76">
        <v>0.3</v>
      </c>
      <c r="L76">
        <v>0.16</v>
      </c>
      <c r="M76">
        <v>0.34</v>
      </c>
    </row>
    <row r="77" spans="1:13" ht="12">
      <c r="A77" s="9" t="s">
        <v>10</v>
      </c>
      <c r="B77" s="13">
        <v>0.5</v>
      </c>
      <c r="C77" s="13">
        <v>1</v>
      </c>
      <c r="D77" s="13">
        <v>0.29</v>
      </c>
      <c r="E77" s="14">
        <v>0.41</v>
      </c>
      <c r="F77">
        <v>0.2</v>
      </c>
      <c r="G77">
        <v>0.31</v>
      </c>
      <c r="H77">
        <v>0.06</v>
      </c>
      <c r="I77">
        <v>0.23</v>
      </c>
      <c r="J77">
        <v>0.13</v>
      </c>
      <c r="K77">
        <v>0.07</v>
      </c>
      <c r="L77">
        <v>0.01</v>
      </c>
      <c r="M77">
        <v>0.07</v>
      </c>
    </row>
    <row r="78" spans="1:13" ht="12">
      <c r="A78" s="9" t="s">
        <v>11</v>
      </c>
      <c r="B78" s="13">
        <v>0.71</v>
      </c>
      <c r="C78" s="13">
        <v>0.29</v>
      </c>
      <c r="D78" s="13">
        <v>1</v>
      </c>
      <c r="E78" s="14">
        <v>0.62</v>
      </c>
      <c r="F78">
        <v>0.21</v>
      </c>
      <c r="G78">
        <v>0.32</v>
      </c>
      <c r="H78">
        <v>0.19</v>
      </c>
      <c r="I78">
        <v>0.24</v>
      </c>
      <c r="J78">
        <v>0.23</v>
      </c>
      <c r="K78">
        <v>0.17</v>
      </c>
      <c r="L78">
        <v>0.12</v>
      </c>
      <c r="M78">
        <v>0.28</v>
      </c>
    </row>
    <row r="79" spans="1:13" ht="12">
      <c r="A79" s="9" t="s">
        <v>12</v>
      </c>
      <c r="B79" s="15">
        <v>0.51</v>
      </c>
      <c r="C79" s="15">
        <v>0.41</v>
      </c>
      <c r="D79" s="15">
        <v>0.62</v>
      </c>
      <c r="E79" s="16">
        <v>1</v>
      </c>
      <c r="F79">
        <v>0.1</v>
      </c>
      <c r="G79">
        <v>0.21</v>
      </c>
      <c r="H79">
        <v>0.23</v>
      </c>
      <c r="I79">
        <v>0.3</v>
      </c>
      <c r="J79">
        <v>0.16</v>
      </c>
      <c r="K79">
        <v>0.24</v>
      </c>
      <c r="L79">
        <v>0.35</v>
      </c>
      <c r="M79">
        <v>0.13</v>
      </c>
    </row>
    <row r="80" spans="1:13" ht="12">
      <c r="A80" s="9" t="s">
        <v>31</v>
      </c>
      <c r="B80">
        <v>0.3</v>
      </c>
      <c r="C80">
        <v>0.2</v>
      </c>
      <c r="D80">
        <v>0.21</v>
      </c>
      <c r="E80">
        <v>0.1</v>
      </c>
      <c r="F80">
        <v>1</v>
      </c>
      <c r="G80">
        <v>0.47</v>
      </c>
      <c r="H80">
        <v>0.23</v>
      </c>
      <c r="I80">
        <v>0.31</v>
      </c>
      <c r="J80">
        <v>0.18</v>
      </c>
      <c r="K80">
        <v>-0.05</v>
      </c>
      <c r="L80">
        <v>0.14</v>
      </c>
      <c r="M80">
        <v>0.1</v>
      </c>
    </row>
    <row r="81" spans="1:13" ht="12">
      <c r="A81" s="9" t="s">
        <v>32</v>
      </c>
      <c r="B81">
        <v>0.32</v>
      </c>
      <c r="C81">
        <v>0.31</v>
      </c>
      <c r="D81">
        <v>0.32</v>
      </c>
      <c r="E81">
        <v>0.21</v>
      </c>
      <c r="F81">
        <v>0.47</v>
      </c>
      <c r="G81">
        <v>1</v>
      </c>
      <c r="H81">
        <v>0.26</v>
      </c>
      <c r="I81">
        <v>0.38</v>
      </c>
      <c r="J81">
        <v>0.18</v>
      </c>
      <c r="K81">
        <v>0.12</v>
      </c>
      <c r="L81">
        <v>0.15</v>
      </c>
      <c r="M81">
        <v>0.3</v>
      </c>
    </row>
    <row r="82" spans="1:13" ht="12">
      <c r="A82" s="9" t="s">
        <v>33</v>
      </c>
      <c r="B82">
        <v>0.27</v>
      </c>
      <c r="C82">
        <v>0.06</v>
      </c>
      <c r="D82">
        <v>0.19</v>
      </c>
      <c r="E82">
        <v>0.23</v>
      </c>
      <c r="F82">
        <v>0.23</v>
      </c>
      <c r="G82">
        <v>0.26</v>
      </c>
      <c r="H82">
        <v>1</v>
      </c>
      <c r="I82">
        <v>0.29</v>
      </c>
      <c r="J82">
        <v>0.25</v>
      </c>
      <c r="K82">
        <v>0.49</v>
      </c>
      <c r="L82">
        <v>0.38</v>
      </c>
      <c r="M82">
        <v>0.25</v>
      </c>
    </row>
    <row r="83" spans="1:13" ht="12">
      <c r="A83" s="9" t="s">
        <v>34</v>
      </c>
      <c r="B83">
        <v>0.24</v>
      </c>
      <c r="C83">
        <v>0.23</v>
      </c>
      <c r="D83">
        <v>0.24</v>
      </c>
      <c r="E83">
        <v>0.3</v>
      </c>
      <c r="F83">
        <v>0.31</v>
      </c>
      <c r="G83">
        <v>0.38</v>
      </c>
      <c r="H83">
        <v>0.29</v>
      </c>
      <c r="I83">
        <v>1</v>
      </c>
      <c r="J83">
        <v>0.11</v>
      </c>
      <c r="K83">
        <v>0.11</v>
      </c>
      <c r="L83">
        <v>0.09</v>
      </c>
      <c r="M83">
        <v>0.06</v>
      </c>
    </row>
    <row r="84" spans="1:13" ht="12">
      <c r="A84" s="9" t="s">
        <v>27</v>
      </c>
      <c r="B84">
        <v>0.34</v>
      </c>
      <c r="C84">
        <v>0.13</v>
      </c>
      <c r="D84">
        <v>0.23</v>
      </c>
      <c r="E84">
        <v>0.16</v>
      </c>
      <c r="F84">
        <v>0.18</v>
      </c>
      <c r="G84">
        <v>0.18</v>
      </c>
      <c r="H84">
        <v>0.25</v>
      </c>
      <c r="I84">
        <v>0.11</v>
      </c>
      <c r="J84">
        <v>1</v>
      </c>
      <c r="K84">
        <v>0.13</v>
      </c>
      <c r="L84">
        <v>0.12</v>
      </c>
      <c r="M84">
        <v>0.41</v>
      </c>
    </row>
    <row r="85" spans="1:13" ht="12">
      <c r="A85" s="9" t="s">
        <v>28</v>
      </c>
      <c r="B85">
        <v>0.3</v>
      </c>
      <c r="C85">
        <v>0.07</v>
      </c>
      <c r="D85">
        <v>0.17</v>
      </c>
      <c r="E85">
        <v>0.24</v>
      </c>
      <c r="F85">
        <v>-0.05</v>
      </c>
      <c r="G85">
        <v>0.12</v>
      </c>
      <c r="H85">
        <v>0.49</v>
      </c>
      <c r="I85">
        <v>0.11</v>
      </c>
      <c r="J85">
        <v>0.13</v>
      </c>
      <c r="K85">
        <v>1</v>
      </c>
      <c r="L85">
        <v>0.32</v>
      </c>
      <c r="M85">
        <v>0.2</v>
      </c>
    </row>
    <row r="86" spans="1:13" ht="12">
      <c r="A86" s="9" t="s">
        <v>29</v>
      </c>
      <c r="B86">
        <v>0.16</v>
      </c>
      <c r="C86">
        <v>0.01</v>
      </c>
      <c r="D86">
        <v>0.12</v>
      </c>
      <c r="E86">
        <v>0.35</v>
      </c>
      <c r="F86">
        <v>0.14</v>
      </c>
      <c r="G86">
        <v>0.15</v>
      </c>
      <c r="H86">
        <v>0.38</v>
      </c>
      <c r="I86">
        <v>0.09</v>
      </c>
      <c r="J86">
        <v>0.12</v>
      </c>
      <c r="K86">
        <v>0.32</v>
      </c>
      <c r="L86">
        <v>1</v>
      </c>
      <c r="M86">
        <v>0</v>
      </c>
    </row>
    <row r="87" spans="1:13" ht="12">
      <c r="A87" s="9" t="s">
        <v>30</v>
      </c>
      <c r="B87">
        <v>0.34</v>
      </c>
      <c r="C87">
        <v>0.07</v>
      </c>
      <c r="D87">
        <v>0.28</v>
      </c>
      <c r="E87">
        <v>0.13</v>
      </c>
      <c r="F87">
        <v>0.1</v>
      </c>
      <c r="G87">
        <v>0.3</v>
      </c>
      <c r="H87">
        <v>0.25</v>
      </c>
      <c r="I87">
        <v>0.06</v>
      </c>
      <c r="J87">
        <v>0.41</v>
      </c>
      <c r="K87">
        <v>0.2</v>
      </c>
      <c r="L87">
        <v>0</v>
      </c>
      <c r="M87">
        <v>1</v>
      </c>
    </row>
    <row r="89" ht="12">
      <c r="B89" s="2" t="s">
        <v>58</v>
      </c>
    </row>
    <row r="90" spans="2:10" ht="12">
      <c r="B90" t="s">
        <v>54</v>
      </c>
      <c r="J90" t="s">
        <v>59</v>
      </c>
    </row>
    <row r="91" spans="2:10" ht="12">
      <c r="B91" t="s">
        <v>55</v>
      </c>
      <c r="J91" t="s">
        <v>60</v>
      </c>
    </row>
    <row r="92" spans="2:10" ht="12">
      <c r="B92" t="s">
        <v>56</v>
      </c>
      <c r="J92" t="s">
        <v>61</v>
      </c>
    </row>
    <row r="93" spans="2:10" ht="12">
      <c r="B93" t="s">
        <v>57</v>
      </c>
      <c r="J93" t="s">
        <v>62</v>
      </c>
    </row>
  </sheetData>
  <printOptions/>
  <pageMargins left="0.75" right="0.75" top="1" bottom="1" header="0.5" footer="0.5"/>
  <pageSetup horizontalDpi="600" verticalDpi="600" orientation="portrait" r:id="rId1"/>
  <headerFooter alignWithMargins="0">
    <oddHeader>&amp;CSimple Correlations, All Predictors&amp;RRev. 1/4/06</oddHeader>
    <oddFooter>&amp;CPolitical Networks of Companies - AOM Conference Paper</oddFooter>
  </headerFooter>
  <rowBreaks count="1" manualBreakCount="1">
    <brk id="49" max="255" man="1"/>
  </rowBreaks>
</worksheet>
</file>

<file path=xl/worksheets/sheet9.xml><?xml version="1.0" encoding="utf-8"?>
<worksheet xmlns="http://schemas.openxmlformats.org/spreadsheetml/2006/main" xmlns:r="http://schemas.openxmlformats.org/officeDocument/2006/relationships">
  <dimension ref="A1:AG72"/>
  <sheetViews>
    <sheetView workbookViewId="0" topLeftCell="A1">
      <selection activeCell="J18" sqref="J18"/>
    </sheetView>
  </sheetViews>
  <sheetFormatPr defaultColWidth="9.140625" defaultRowHeight="12.75"/>
  <cols>
    <col min="1" max="1" width="10.00390625" style="0" customWidth="1"/>
    <col min="2" max="4" width="5.57421875" style="0" customWidth="1"/>
    <col min="5" max="5" width="6.28125" style="0" customWidth="1"/>
    <col min="6" max="7" width="6.421875" style="0" customWidth="1"/>
    <col min="8" max="8" width="6.140625" style="0" customWidth="1"/>
    <col min="9" max="9" width="5.57421875" style="0" customWidth="1"/>
    <col min="10" max="10" width="5.8515625" style="0" customWidth="1"/>
    <col min="11" max="11" width="6.28125" style="0" customWidth="1"/>
    <col min="12" max="12" width="5.8515625" style="0" customWidth="1"/>
    <col min="13" max="13" width="10.28125" style="0" customWidth="1"/>
    <col min="15" max="15" width="8.00390625" style="0" customWidth="1"/>
    <col min="16" max="25" width="5.28125" style="0" customWidth="1"/>
    <col min="26" max="26" width="6.28125" style="0" customWidth="1"/>
    <col min="27" max="33" width="5.28125" style="0" customWidth="1"/>
  </cols>
  <sheetData>
    <row r="1" spans="2:33" ht="12.75">
      <c r="B1" s="65" t="s">
        <v>221</v>
      </c>
      <c r="C1" s="66"/>
      <c r="D1" s="66"/>
      <c r="E1" s="67"/>
      <c r="O1" s="13"/>
      <c r="P1" s="74" t="s">
        <v>247</v>
      </c>
      <c r="Q1" s="44"/>
      <c r="R1" s="44"/>
      <c r="S1" s="44"/>
      <c r="T1" s="44"/>
      <c r="U1" s="10"/>
      <c r="V1" s="10"/>
      <c r="W1" s="10"/>
      <c r="X1" s="10"/>
      <c r="Y1" s="10"/>
      <c r="Z1" s="10"/>
      <c r="AA1" s="10"/>
      <c r="AB1" s="10"/>
      <c r="AC1" s="10"/>
      <c r="AD1" s="10"/>
      <c r="AE1" s="10"/>
      <c r="AF1" s="10"/>
      <c r="AG1" s="10"/>
    </row>
    <row r="3" spans="2:10" ht="12">
      <c r="B3" s="8" t="s">
        <v>9</v>
      </c>
      <c r="C3" s="8" t="s">
        <v>10</v>
      </c>
      <c r="D3" s="8" t="s">
        <v>11</v>
      </c>
      <c r="E3" s="8" t="s">
        <v>12</v>
      </c>
      <c r="J3" s="2" t="s">
        <v>37</v>
      </c>
    </row>
    <row r="4" spans="1:33" ht="12">
      <c r="A4" s="9" t="s">
        <v>9</v>
      </c>
      <c r="B4">
        <v>1</v>
      </c>
      <c r="C4">
        <v>0.5</v>
      </c>
      <c r="D4">
        <v>0.71</v>
      </c>
      <c r="E4">
        <v>0.51</v>
      </c>
      <c r="J4" t="s">
        <v>35</v>
      </c>
      <c r="P4" s="8" t="s">
        <v>9</v>
      </c>
      <c r="Q4" s="8" t="s">
        <v>11</v>
      </c>
      <c r="R4" s="8" t="s">
        <v>10</v>
      </c>
      <c r="S4" s="8" t="s">
        <v>12</v>
      </c>
      <c r="T4" s="8" t="s">
        <v>13</v>
      </c>
      <c r="U4" s="8" t="s">
        <v>14</v>
      </c>
      <c r="V4" s="8" t="s">
        <v>15</v>
      </c>
      <c r="W4" s="17" t="s">
        <v>119</v>
      </c>
      <c r="X4" s="8" t="s">
        <v>18</v>
      </c>
      <c r="Y4" s="8" t="s">
        <v>19</v>
      </c>
      <c r="Z4" s="17" t="s">
        <v>120</v>
      </c>
      <c r="AA4" s="8" t="s">
        <v>22</v>
      </c>
      <c r="AB4" s="8" t="s">
        <v>20</v>
      </c>
      <c r="AC4" s="8" t="s">
        <v>21</v>
      </c>
      <c r="AD4" s="8" t="s">
        <v>32</v>
      </c>
      <c r="AE4" s="8" t="s">
        <v>33</v>
      </c>
      <c r="AF4" s="8" t="s">
        <v>34</v>
      </c>
      <c r="AG4" s="8" t="s">
        <v>29</v>
      </c>
    </row>
    <row r="5" spans="1:33" ht="12">
      <c r="A5" s="9" t="s">
        <v>10</v>
      </c>
      <c r="B5">
        <v>0.5</v>
      </c>
      <c r="C5">
        <v>1</v>
      </c>
      <c r="D5">
        <v>0.29</v>
      </c>
      <c r="E5">
        <v>0.4</v>
      </c>
      <c r="J5" t="s">
        <v>36</v>
      </c>
      <c r="O5" s="9" t="s">
        <v>9</v>
      </c>
      <c r="P5" s="13">
        <v>1</v>
      </c>
      <c r="Q5" s="13">
        <v>0.5</v>
      </c>
      <c r="R5" s="13">
        <v>0.68</v>
      </c>
      <c r="S5" s="14">
        <v>0.55</v>
      </c>
      <c r="T5">
        <v>0.57</v>
      </c>
      <c r="U5">
        <v>0.57</v>
      </c>
      <c r="V5">
        <v>0.39</v>
      </c>
      <c r="W5" s="75">
        <v>0.44</v>
      </c>
      <c r="X5">
        <v>0.47</v>
      </c>
      <c r="Y5">
        <v>0.47</v>
      </c>
      <c r="Z5" s="75">
        <v>0.51</v>
      </c>
      <c r="AA5">
        <v>-0.39</v>
      </c>
      <c r="AB5">
        <v>0.43</v>
      </c>
      <c r="AC5" s="75">
        <v>0.22</v>
      </c>
      <c r="AD5">
        <v>0.3</v>
      </c>
      <c r="AE5">
        <v>0.4</v>
      </c>
      <c r="AF5">
        <v>0.28</v>
      </c>
      <c r="AG5" s="75">
        <v>0.3</v>
      </c>
    </row>
    <row r="6" spans="1:33" ht="12">
      <c r="A6" s="9" t="s">
        <v>11</v>
      </c>
      <c r="B6">
        <v>0.71</v>
      </c>
      <c r="C6">
        <v>0.29</v>
      </c>
      <c r="D6">
        <v>1</v>
      </c>
      <c r="E6">
        <v>0.62</v>
      </c>
      <c r="J6" t="s">
        <v>38</v>
      </c>
      <c r="O6" s="9" t="s">
        <v>11</v>
      </c>
      <c r="P6" s="13">
        <v>0.5</v>
      </c>
      <c r="Q6" s="13">
        <v>1</v>
      </c>
      <c r="R6" s="13">
        <v>0.26</v>
      </c>
      <c r="S6" s="14">
        <v>0.36</v>
      </c>
      <c r="T6">
        <v>0.39</v>
      </c>
      <c r="U6">
        <v>0.39</v>
      </c>
      <c r="V6">
        <v>0.08</v>
      </c>
      <c r="W6" s="6">
        <v>0.11</v>
      </c>
      <c r="X6">
        <v>0.22</v>
      </c>
      <c r="Y6">
        <v>0.33</v>
      </c>
      <c r="Z6" s="6">
        <v>0.18</v>
      </c>
      <c r="AA6">
        <v>-0.08</v>
      </c>
      <c r="AB6">
        <v>-0.02</v>
      </c>
      <c r="AC6" s="6">
        <v>0.11</v>
      </c>
      <c r="AD6">
        <v>0.27</v>
      </c>
      <c r="AE6">
        <v>-0.02</v>
      </c>
      <c r="AF6">
        <v>0.29</v>
      </c>
      <c r="AG6" s="6">
        <v>0.08</v>
      </c>
    </row>
    <row r="7" spans="1:33" ht="12">
      <c r="A7" s="9" t="s">
        <v>12</v>
      </c>
      <c r="B7">
        <v>0.51</v>
      </c>
      <c r="C7">
        <v>0.4</v>
      </c>
      <c r="D7">
        <v>0.62</v>
      </c>
      <c r="E7">
        <v>1</v>
      </c>
      <c r="J7" t="s">
        <v>39</v>
      </c>
      <c r="O7" s="9" t="s">
        <v>10</v>
      </c>
      <c r="P7" s="13">
        <v>0.68</v>
      </c>
      <c r="Q7" s="13">
        <v>0.26</v>
      </c>
      <c r="R7" s="13">
        <v>1</v>
      </c>
      <c r="S7" s="14">
        <v>0.64</v>
      </c>
      <c r="T7">
        <v>0.42</v>
      </c>
      <c r="U7">
        <v>0.54</v>
      </c>
      <c r="V7">
        <v>0.24</v>
      </c>
      <c r="W7" s="6">
        <v>0.39</v>
      </c>
      <c r="X7">
        <v>0.2</v>
      </c>
      <c r="Y7">
        <v>0.24</v>
      </c>
      <c r="Z7" s="6">
        <v>0.24</v>
      </c>
      <c r="AA7">
        <v>-0.29</v>
      </c>
      <c r="AB7">
        <v>0.21</v>
      </c>
      <c r="AC7" s="6">
        <v>-0.11</v>
      </c>
      <c r="AD7">
        <v>0.33</v>
      </c>
      <c r="AE7">
        <v>0.29</v>
      </c>
      <c r="AF7">
        <v>0.21</v>
      </c>
      <c r="AG7" s="6">
        <v>0.2</v>
      </c>
    </row>
    <row r="8" spans="15:33" ht="12">
      <c r="O8" s="9" t="s">
        <v>12</v>
      </c>
      <c r="P8" s="15">
        <v>0.55</v>
      </c>
      <c r="Q8" s="15">
        <v>0.36</v>
      </c>
      <c r="R8" s="15">
        <v>0.64</v>
      </c>
      <c r="S8" s="16">
        <v>1</v>
      </c>
      <c r="T8">
        <v>0.41</v>
      </c>
      <c r="U8">
        <v>0.55</v>
      </c>
      <c r="V8">
        <v>0.04</v>
      </c>
      <c r="W8" s="6">
        <v>0.42</v>
      </c>
      <c r="X8">
        <v>0.28</v>
      </c>
      <c r="Y8">
        <v>0.34</v>
      </c>
      <c r="Z8" s="6">
        <v>0.49</v>
      </c>
      <c r="AA8">
        <v>-0.46</v>
      </c>
      <c r="AB8">
        <v>0.49</v>
      </c>
      <c r="AC8" s="6">
        <v>0.09</v>
      </c>
      <c r="AD8">
        <v>0.28</v>
      </c>
      <c r="AE8">
        <v>0.31</v>
      </c>
      <c r="AF8">
        <v>0.31</v>
      </c>
      <c r="AG8" s="6">
        <v>0.51</v>
      </c>
    </row>
    <row r="9" spans="2:33" ht="12.75">
      <c r="B9" s="65" t="s">
        <v>222</v>
      </c>
      <c r="C9" s="29"/>
      <c r="D9" s="29"/>
      <c r="E9" s="29"/>
      <c r="F9" s="68"/>
      <c r="O9" s="9" t="s">
        <v>13</v>
      </c>
      <c r="P9">
        <v>0.57</v>
      </c>
      <c r="Q9">
        <v>0.39</v>
      </c>
      <c r="R9">
        <v>0.42</v>
      </c>
      <c r="S9">
        <v>0.41</v>
      </c>
      <c r="T9">
        <v>1</v>
      </c>
      <c r="U9">
        <v>0.76</v>
      </c>
      <c r="V9">
        <v>0.29</v>
      </c>
      <c r="W9" s="6">
        <v>0.43</v>
      </c>
      <c r="X9">
        <v>0.32</v>
      </c>
      <c r="Y9">
        <v>0.4</v>
      </c>
      <c r="Z9" s="6">
        <v>0.46</v>
      </c>
      <c r="AA9">
        <v>-0.37</v>
      </c>
      <c r="AB9">
        <v>0.25</v>
      </c>
      <c r="AC9" s="6">
        <v>0.37</v>
      </c>
      <c r="AD9">
        <v>0.34</v>
      </c>
      <c r="AE9">
        <v>0.32</v>
      </c>
      <c r="AF9">
        <v>0.24</v>
      </c>
      <c r="AG9" s="6">
        <v>0.26</v>
      </c>
    </row>
    <row r="10" spans="15:33" ht="12">
      <c r="O10" s="9" t="s">
        <v>14</v>
      </c>
      <c r="P10">
        <v>0.57</v>
      </c>
      <c r="Q10">
        <v>0.39</v>
      </c>
      <c r="R10">
        <v>0.54</v>
      </c>
      <c r="S10">
        <v>0.55</v>
      </c>
      <c r="T10">
        <v>0.76</v>
      </c>
      <c r="U10">
        <v>1</v>
      </c>
      <c r="V10">
        <v>0.14</v>
      </c>
      <c r="W10" s="6">
        <v>0.37</v>
      </c>
      <c r="X10">
        <v>0.24</v>
      </c>
      <c r="Y10">
        <v>0.36</v>
      </c>
      <c r="Z10" s="6">
        <v>0.42</v>
      </c>
      <c r="AA10">
        <v>-0.28</v>
      </c>
      <c r="AB10">
        <v>0.24</v>
      </c>
      <c r="AC10" s="6">
        <v>0.17</v>
      </c>
      <c r="AD10">
        <v>0.36</v>
      </c>
      <c r="AE10">
        <v>0.29</v>
      </c>
      <c r="AF10">
        <v>0.14</v>
      </c>
      <c r="AG10" s="6">
        <v>0.38</v>
      </c>
    </row>
    <row r="11" spans="2:33" ht="12">
      <c r="B11" s="8" t="s">
        <v>9</v>
      </c>
      <c r="C11" s="8" t="s">
        <v>13</v>
      </c>
      <c r="D11" s="8" t="s">
        <v>15</v>
      </c>
      <c r="E11" s="17" t="s">
        <v>119</v>
      </c>
      <c r="F11" s="8" t="s">
        <v>18</v>
      </c>
      <c r="G11" s="8" t="s">
        <v>19</v>
      </c>
      <c r="H11" s="8" t="s">
        <v>20</v>
      </c>
      <c r="I11" s="8" t="s">
        <v>21</v>
      </c>
      <c r="K11" s="18"/>
      <c r="O11" s="9" t="s">
        <v>15</v>
      </c>
      <c r="P11">
        <v>0.39</v>
      </c>
      <c r="Q11">
        <v>0.08</v>
      </c>
      <c r="R11">
        <v>0.24</v>
      </c>
      <c r="S11">
        <v>0.04</v>
      </c>
      <c r="T11">
        <v>0.29</v>
      </c>
      <c r="U11">
        <v>0.14</v>
      </c>
      <c r="V11">
        <v>1</v>
      </c>
      <c r="W11" s="6">
        <v>-0.03</v>
      </c>
      <c r="X11">
        <v>0.08</v>
      </c>
      <c r="Y11">
        <v>0.15</v>
      </c>
      <c r="Z11" s="6">
        <v>0.25</v>
      </c>
      <c r="AA11">
        <v>-0.18</v>
      </c>
      <c r="AB11">
        <v>0.21</v>
      </c>
      <c r="AC11" s="6">
        <v>0.18</v>
      </c>
      <c r="AD11">
        <v>0.28</v>
      </c>
      <c r="AE11">
        <v>0.38</v>
      </c>
      <c r="AF11">
        <v>0.22</v>
      </c>
      <c r="AG11" s="6">
        <v>0.25</v>
      </c>
    </row>
    <row r="12" spans="1:33" ht="12">
      <c r="A12" s="9" t="s">
        <v>226</v>
      </c>
      <c r="B12" s="64">
        <v>1</v>
      </c>
      <c r="C12" s="62">
        <v>0.52</v>
      </c>
      <c r="D12" s="62">
        <v>0.69</v>
      </c>
      <c r="E12" s="62">
        <v>0.56</v>
      </c>
      <c r="F12" s="62">
        <v>0.51</v>
      </c>
      <c r="G12" s="62">
        <v>0.51</v>
      </c>
      <c r="H12" s="62">
        <v>0.37</v>
      </c>
      <c r="I12" s="62">
        <v>0.45</v>
      </c>
      <c r="O12" s="9" t="s">
        <v>119</v>
      </c>
      <c r="P12" s="76">
        <v>0.44</v>
      </c>
      <c r="Q12" s="28">
        <v>0.11</v>
      </c>
      <c r="R12" s="28">
        <v>0.39</v>
      </c>
      <c r="S12" s="28">
        <v>0.42</v>
      </c>
      <c r="T12" s="28">
        <v>0.43</v>
      </c>
      <c r="U12" s="28">
        <v>0.37</v>
      </c>
      <c r="V12" s="28">
        <v>-0.03</v>
      </c>
      <c r="W12" s="77">
        <v>1</v>
      </c>
      <c r="X12" s="28">
        <v>0.31</v>
      </c>
      <c r="Y12" s="28">
        <v>0.24</v>
      </c>
      <c r="Z12" s="77">
        <v>0.55</v>
      </c>
      <c r="AA12" s="28">
        <v>-0.26</v>
      </c>
      <c r="AB12" s="28">
        <v>0.27</v>
      </c>
      <c r="AC12" s="77">
        <v>0.22</v>
      </c>
      <c r="AD12" s="28">
        <v>0.06</v>
      </c>
      <c r="AE12" s="28">
        <v>0.2</v>
      </c>
      <c r="AF12" s="28">
        <v>0.2</v>
      </c>
      <c r="AG12" s="77">
        <v>0.17</v>
      </c>
    </row>
    <row r="13" spans="1:33" ht="12">
      <c r="A13" s="9" t="s">
        <v>13</v>
      </c>
      <c r="B13" s="63">
        <v>0.52</v>
      </c>
      <c r="C13" s="13">
        <v>1</v>
      </c>
      <c r="D13" s="13">
        <v>0.31</v>
      </c>
      <c r="E13" s="13">
        <v>0.43</v>
      </c>
      <c r="F13" s="13">
        <v>0.32</v>
      </c>
      <c r="G13" s="13">
        <v>0.33</v>
      </c>
      <c r="H13" s="13">
        <v>0.08</v>
      </c>
      <c r="I13" s="13">
        <v>0.12</v>
      </c>
      <c r="O13" s="9" t="s">
        <v>18</v>
      </c>
      <c r="P13">
        <v>0.47</v>
      </c>
      <c r="Q13">
        <v>0.22</v>
      </c>
      <c r="R13">
        <v>0.2</v>
      </c>
      <c r="S13">
        <v>0.28</v>
      </c>
      <c r="T13">
        <v>0.32</v>
      </c>
      <c r="U13">
        <v>0.24</v>
      </c>
      <c r="V13">
        <v>0.08</v>
      </c>
      <c r="W13" s="6">
        <v>0.31</v>
      </c>
      <c r="X13">
        <v>1</v>
      </c>
      <c r="Y13">
        <v>0.33</v>
      </c>
      <c r="Z13" s="6">
        <v>0.36</v>
      </c>
      <c r="AA13">
        <v>-0.4</v>
      </c>
      <c r="AB13">
        <v>0.35</v>
      </c>
      <c r="AC13" s="6">
        <v>0.39</v>
      </c>
      <c r="AD13">
        <v>0.43</v>
      </c>
      <c r="AE13">
        <v>0.32</v>
      </c>
      <c r="AF13">
        <v>0.3</v>
      </c>
      <c r="AG13" s="6">
        <v>0.33</v>
      </c>
    </row>
    <row r="14" spans="1:33" ht="12">
      <c r="A14" s="9" t="s">
        <v>15</v>
      </c>
      <c r="B14" s="63">
        <v>0.69</v>
      </c>
      <c r="C14" s="13">
        <v>0.31</v>
      </c>
      <c r="D14" s="13">
        <v>1</v>
      </c>
      <c r="E14" s="13">
        <v>0.65</v>
      </c>
      <c r="F14" s="13">
        <v>0.37</v>
      </c>
      <c r="G14" s="13">
        <v>0.49</v>
      </c>
      <c r="H14" s="13">
        <v>0.24</v>
      </c>
      <c r="I14" s="13">
        <v>0.4</v>
      </c>
      <c r="O14" s="9" t="s">
        <v>19</v>
      </c>
      <c r="P14">
        <v>0.47</v>
      </c>
      <c r="Q14">
        <v>0.33</v>
      </c>
      <c r="R14">
        <v>0.24</v>
      </c>
      <c r="S14">
        <v>0.34</v>
      </c>
      <c r="T14">
        <v>0.4</v>
      </c>
      <c r="U14">
        <v>0.36</v>
      </c>
      <c r="V14">
        <v>0.15</v>
      </c>
      <c r="W14" s="6">
        <v>0.24</v>
      </c>
      <c r="X14">
        <v>0.33</v>
      </c>
      <c r="Y14">
        <v>1</v>
      </c>
      <c r="Z14" s="6">
        <v>0.29</v>
      </c>
      <c r="AA14">
        <v>-0.2</v>
      </c>
      <c r="AB14">
        <v>0.31</v>
      </c>
      <c r="AC14" s="6">
        <v>0.29</v>
      </c>
      <c r="AD14">
        <v>0.34</v>
      </c>
      <c r="AE14">
        <v>0.23</v>
      </c>
      <c r="AF14">
        <v>0.2</v>
      </c>
      <c r="AG14" s="6">
        <v>0.22</v>
      </c>
    </row>
    <row r="15" spans="1:33" ht="12">
      <c r="A15" s="9" t="s">
        <v>119</v>
      </c>
      <c r="B15" s="63">
        <v>0.56</v>
      </c>
      <c r="C15" s="13">
        <v>0.43</v>
      </c>
      <c r="D15" s="13">
        <v>0.65</v>
      </c>
      <c r="E15" s="13">
        <v>1</v>
      </c>
      <c r="F15" s="13">
        <v>0.34</v>
      </c>
      <c r="G15" s="13">
        <v>0.47</v>
      </c>
      <c r="H15" s="13">
        <v>0.04</v>
      </c>
      <c r="I15" s="13">
        <v>0.41</v>
      </c>
      <c r="O15" s="9" t="s">
        <v>120</v>
      </c>
      <c r="P15" s="76">
        <v>0.51</v>
      </c>
      <c r="Q15" s="28">
        <v>0.18</v>
      </c>
      <c r="R15" s="28">
        <v>0.24</v>
      </c>
      <c r="S15" s="28">
        <v>0.49</v>
      </c>
      <c r="T15" s="28">
        <v>0.46</v>
      </c>
      <c r="U15" s="28">
        <v>0.42</v>
      </c>
      <c r="V15" s="28">
        <v>0.25</v>
      </c>
      <c r="W15" s="77">
        <v>0.55</v>
      </c>
      <c r="X15" s="28">
        <v>0.36</v>
      </c>
      <c r="Y15" s="28">
        <v>0.29</v>
      </c>
      <c r="Z15" s="77">
        <v>1</v>
      </c>
      <c r="AA15" s="28">
        <v>-0.49</v>
      </c>
      <c r="AB15" s="28">
        <v>0.67</v>
      </c>
      <c r="AC15" s="77">
        <v>0.51</v>
      </c>
      <c r="AD15" s="28">
        <v>0.26</v>
      </c>
      <c r="AE15" s="28">
        <v>0.4</v>
      </c>
      <c r="AF15" s="28">
        <v>0.22</v>
      </c>
      <c r="AG15" s="77">
        <v>0.57</v>
      </c>
    </row>
    <row r="16" spans="1:33" ht="12">
      <c r="A16" s="9" t="s">
        <v>18</v>
      </c>
      <c r="B16" s="63">
        <v>0.51</v>
      </c>
      <c r="C16" s="13">
        <v>0.32</v>
      </c>
      <c r="D16" s="13">
        <v>0.37</v>
      </c>
      <c r="E16" s="13">
        <v>0.34</v>
      </c>
      <c r="F16" s="13">
        <v>1</v>
      </c>
      <c r="G16" s="13">
        <v>0.78</v>
      </c>
      <c r="H16" s="13">
        <v>0.26</v>
      </c>
      <c r="I16" s="13">
        <v>0.43</v>
      </c>
      <c r="O16" s="9" t="s">
        <v>22</v>
      </c>
      <c r="P16">
        <v>-0.39</v>
      </c>
      <c r="Q16">
        <v>-0.08</v>
      </c>
      <c r="R16">
        <v>-0.29</v>
      </c>
      <c r="S16">
        <v>-0.46</v>
      </c>
      <c r="T16">
        <v>-0.37</v>
      </c>
      <c r="U16">
        <v>-0.28</v>
      </c>
      <c r="V16">
        <v>-0.18</v>
      </c>
      <c r="W16" s="6">
        <v>-0.26</v>
      </c>
      <c r="X16">
        <v>-0.4</v>
      </c>
      <c r="Y16">
        <v>-0.2</v>
      </c>
      <c r="Z16" s="6">
        <v>-0.49</v>
      </c>
      <c r="AA16">
        <v>1</v>
      </c>
      <c r="AB16">
        <v>-0.52</v>
      </c>
      <c r="AC16" s="6">
        <v>-0.25</v>
      </c>
      <c r="AD16">
        <v>-0.13</v>
      </c>
      <c r="AE16">
        <v>-0.34</v>
      </c>
      <c r="AF16">
        <v>-0.2</v>
      </c>
      <c r="AG16" s="6">
        <v>-0.31</v>
      </c>
    </row>
    <row r="17" spans="1:33" ht="12">
      <c r="A17" s="9" t="s">
        <v>19</v>
      </c>
      <c r="B17" s="63">
        <v>0.51</v>
      </c>
      <c r="C17" s="13">
        <v>0.33</v>
      </c>
      <c r="D17" s="13">
        <v>0.49</v>
      </c>
      <c r="E17" s="13">
        <v>0.47</v>
      </c>
      <c r="F17" s="13">
        <v>0.78</v>
      </c>
      <c r="G17" s="13">
        <v>1</v>
      </c>
      <c r="H17" s="13">
        <v>0.11</v>
      </c>
      <c r="I17" s="13">
        <v>0.36</v>
      </c>
      <c r="O17" s="9" t="s">
        <v>20</v>
      </c>
      <c r="P17">
        <v>0.43</v>
      </c>
      <c r="Q17">
        <v>-0.02</v>
      </c>
      <c r="R17">
        <v>0.21</v>
      </c>
      <c r="S17">
        <v>0.49</v>
      </c>
      <c r="T17">
        <v>0.25</v>
      </c>
      <c r="U17">
        <v>0.24</v>
      </c>
      <c r="V17">
        <v>0.21</v>
      </c>
      <c r="W17" s="6">
        <v>0.27</v>
      </c>
      <c r="X17">
        <v>0.35</v>
      </c>
      <c r="Y17">
        <v>0.31</v>
      </c>
      <c r="Z17" s="6">
        <v>0.67</v>
      </c>
      <c r="AA17">
        <v>-0.52</v>
      </c>
      <c r="AB17">
        <v>1</v>
      </c>
      <c r="AC17" s="6">
        <v>0.49</v>
      </c>
      <c r="AD17">
        <v>0.19</v>
      </c>
      <c r="AE17">
        <v>0.29</v>
      </c>
      <c r="AF17">
        <v>0.17</v>
      </c>
      <c r="AG17" s="6">
        <v>0.47</v>
      </c>
    </row>
    <row r="18" spans="1:33" ht="12">
      <c r="A18" s="9" t="s">
        <v>20</v>
      </c>
      <c r="B18" s="63">
        <v>0.37</v>
      </c>
      <c r="C18" s="13">
        <v>0.08</v>
      </c>
      <c r="D18" s="13">
        <v>0.24</v>
      </c>
      <c r="E18" s="13">
        <v>0.04</v>
      </c>
      <c r="F18" s="13">
        <v>0.26</v>
      </c>
      <c r="G18" s="13">
        <v>0.11</v>
      </c>
      <c r="H18" s="13">
        <v>1</v>
      </c>
      <c r="I18" s="13">
        <v>0.03</v>
      </c>
      <c r="O18" s="9" t="s">
        <v>21</v>
      </c>
      <c r="P18" s="76">
        <v>0.22</v>
      </c>
      <c r="Q18" s="28">
        <v>0.11</v>
      </c>
      <c r="R18" s="28">
        <v>-0.11</v>
      </c>
      <c r="S18" s="28">
        <v>0.09</v>
      </c>
      <c r="T18" s="28">
        <v>0.37</v>
      </c>
      <c r="U18" s="28">
        <v>0.17</v>
      </c>
      <c r="V18" s="28">
        <v>0.18</v>
      </c>
      <c r="W18" s="77">
        <v>0.22</v>
      </c>
      <c r="X18" s="28">
        <v>0.39</v>
      </c>
      <c r="Y18" s="28">
        <v>0.29</v>
      </c>
      <c r="Z18" s="77">
        <v>0.51</v>
      </c>
      <c r="AA18" s="28">
        <v>-0.25</v>
      </c>
      <c r="AB18" s="28">
        <v>0.49</v>
      </c>
      <c r="AC18" s="77">
        <v>1</v>
      </c>
      <c r="AD18" s="28">
        <v>0.18</v>
      </c>
      <c r="AE18" s="28">
        <v>0.07</v>
      </c>
      <c r="AF18" s="28">
        <v>0.09</v>
      </c>
      <c r="AG18" s="77">
        <v>0.25</v>
      </c>
    </row>
    <row r="19" spans="1:33" ht="12">
      <c r="A19" s="9" t="s">
        <v>21</v>
      </c>
      <c r="B19" s="63">
        <v>0.45</v>
      </c>
      <c r="C19" s="13">
        <v>0.12</v>
      </c>
      <c r="D19" s="13">
        <v>0.4</v>
      </c>
      <c r="E19" s="13">
        <v>0.41</v>
      </c>
      <c r="F19" s="13">
        <v>0.43</v>
      </c>
      <c r="G19" s="13">
        <v>0.36</v>
      </c>
      <c r="H19" s="13">
        <v>0.03</v>
      </c>
      <c r="I19" s="13">
        <v>1</v>
      </c>
      <c r="O19" s="9" t="s">
        <v>32</v>
      </c>
      <c r="P19">
        <v>0.3</v>
      </c>
      <c r="Q19">
        <v>0.27</v>
      </c>
      <c r="R19">
        <v>0.33</v>
      </c>
      <c r="S19">
        <v>0.28</v>
      </c>
      <c r="T19">
        <v>0.34</v>
      </c>
      <c r="U19">
        <v>0.36</v>
      </c>
      <c r="V19">
        <v>0.28</v>
      </c>
      <c r="W19" s="6">
        <v>0.06</v>
      </c>
      <c r="X19">
        <v>0.43</v>
      </c>
      <c r="Y19">
        <v>0.34</v>
      </c>
      <c r="Z19" s="6">
        <v>0.26</v>
      </c>
      <c r="AA19">
        <v>-0.13</v>
      </c>
      <c r="AB19">
        <v>0.19</v>
      </c>
      <c r="AC19" s="6">
        <v>0.18</v>
      </c>
      <c r="AD19">
        <v>1</v>
      </c>
      <c r="AE19">
        <v>0.22</v>
      </c>
      <c r="AF19">
        <v>0.42</v>
      </c>
      <c r="AG19" s="6">
        <v>0.2</v>
      </c>
    </row>
    <row r="20" spans="15:33" ht="12">
      <c r="O20" s="9" t="s">
        <v>33</v>
      </c>
      <c r="P20">
        <v>0.4</v>
      </c>
      <c r="Q20">
        <v>-0.02</v>
      </c>
      <c r="R20">
        <v>0.29</v>
      </c>
      <c r="S20">
        <v>0.31</v>
      </c>
      <c r="T20">
        <v>0.32</v>
      </c>
      <c r="U20">
        <v>0.29</v>
      </c>
      <c r="V20">
        <v>0.38</v>
      </c>
      <c r="W20" s="6">
        <v>0.2</v>
      </c>
      <c r="X20">
        <v>0.32</v>
      </c>
      <c r="Y20">
        <v>0.23</v>
      </c>
      <c r="Z20" s="6">
        <v>0.4</v>
      </c>
      <c r="AA20">
        <v>-0.34</v>
      </c>
      <c r="AB20">
        <v>0.29</v>
      </c>
      <c r="AC20" s="6">
        <v>0.07</v>
      </c>
      <c r="AD20">
        <v>0.22</v>
      </c>
      <c r="AE20">
        <v>1</v>
      </c>
      <c r="AF20">
        <v>0.38</v>
      </c>
      <c r="AG20" s="6">
        <v>0.37</v>
      </c>
    </row>
    <row r="21" spans="2:33" ht="12">
      <c r="B21" s="2" t="s">
        <v>46</v>
      </c>
      <c r="O21" s="9" t="s">
        <v>34</v>
      </c>
      <c r="P21">
        <v>0.28</v>
      </c>
      <c r="Q21">
        <v>0.29</v>
      </c>
      <c r="R21">
        <v>0.21</v>
      </c>
      <c r="S21">
        <v>0.31</v>
      </c>
      <c r="T21">
        <v>0.24</v>
      </c>
      <c r="U21">
        <v>0.14</v>
      </c>
      <c r="V21">
        <v>0.22</v>
      </c>
      <c r="W21" s="6">
        <v>0.2</v>
      </c>
      <c r="X21">
        <v>0.3</v>
      </c>
      <c r="Y21">
        <v>0.2</v>
      </c>
      <c r="Z21" s="6">
        <v>0.22</v>
      </c>
      <c r="AA21">
        <v>-0.2</v>
      </c>
      <c r="AB21">
        <v>0.17</v>
      </c>
      <c r="AC21" s="6">
        <v>0.09</v>
      </c>
      <c r="AD21">
        <v>0.42</v>
      </c>
      <c r="AE21">
        <v>0.38</v>
      </c>
      <c r="AF21">
        <v>1</v>
      </c>
      <c r="AG21" s="6">
        <v>0.14</v>
      </c>
    </row>
    <row r="22" spans="2:33" ht="12">
      <c r="B22" t="s">
        <v>239</v>
      </c>
      <c r="K22" t="s">
        <v>229</v>
      </c>
      <c r="O22" s="9" t="s">
        <v>29</v>
      </c>
      <c r="P22" s="76">
        <v>0.3</v>
      </c>
      <c r="Q22" s="28">
        <v>0.08</v>
      </c>
      <c r="R22" s="28">
        <v>0.2</v>
      </c>
      <c r="S22" s="28">
        <v>0.51</v>
      </c>
      <c r="T22" s="28">
        <v>0.26</v>
      </c>
      <c r="U22" s="28">
        <v>0.38</v>
      </c>
      <c r="V22" s="28">
        <v>0.25</v>
      </c>
      <c r="W22" s="77">
        <v>0.17</v>
      </c>
      <c r="X22" s="28">
        <v>0.33</v>
      </c>
      <c r="Y22" s="28">
        <v>0.22</v>
      </c>
      <c r="Z22" s="77">
        <v>0.57</v>
      </c>
      <c r="AA22" s="28">
        <v>-0.31</v>
      </c>
      <c r="AB22" s="28">
        <v>0.47</v>
      </c>
      <c r="AC22" s="77">
        <v>0.25</v>
      </c>
      <c r="AD22" s="28">
        <v>0.2</v>
      </c>
      <c r="AE22" s="28">
        <v>0.37</v>
      </c>
      <c r="AF22" s="28">
        <v>0.14</v>
      </c>
      <c r="AG22" s="77">
        <v>1</v>
      </c>
    </row>
    <row r="23" spans="2:11" ht="12">
      <c r="B23" t="s">
        <v>45</v>
      </c>
      <c r="K23" t="s">
        <v>40</v>
      </c>
    </row>
    <row r="24" ht="12">
      <c r="B24" t="s">
        <v>240</v>
      </c>
    </row>
    <row r="25" ht="12">
      <c r="B25" t="s">
        <v>241</v>
      </c>
    </row>
    <row r="27" spans="2:6" ht="12.75">
      <c r="B27" s="65" t="s">
        <v>223</v>
      </c>
      <c r="C27" s="29"/>
      <c r="D27" s="29"/>
      <c r="E27" s="29"/>
      <c r="F27" s="68"/>
    </row>
    <row r="29" spans="2:12" ht="12">
      <c r="B29" s="8" t="s">
        <v>10</v>
      </c>
      <c r="C29" s="8" t="s">
        <v>13</v>
      </c>
      <c r="D29" s="8" t="s">
        <v>19</v>
      </c>
      <c r="E29" s="8" t="s">
        <v>21</v>
      </c>
      <c r="F29" s="8" t="s">
        <v>33</v>
      </c>
      <c r="G29" s="8" t="s">
        <v>34</v>
      </c>
      <c r="H29" s="61"/>
      <c r="I29" s="18" t="s">
        <v>37</v>
      </c>
      <c r="J29" s="61"/>
      <c r="L29" s="18"/>
    </row>
    <row r="30" spans="1:9" ht="12">
      <c r="A30" s="9" t="s">
        <v>227</v>
      </c>
      <c r="B30" s="64">
        <v>1</v>
      </c>
      <c r="C30" s="62">
        <v>0.32</v>
      </c>
      <c r="D30" s="62">
        <v>0.33</v>
      </c>
      <c r="E30" s="62">
        <v>0.07</v>
      </c>
      <c r="F30" s="62">
        <v>0.02</v>
      </c>
      <c r="G30" s="62">
        <v>0.22</v>
      </c>
      <c r="I30" t="s">
        <v>56</v>
      </c>
    </row>
    <row r="31" spans="1:9" ht="12">
      <c r="A31" s="9" t="s">
        <v>13</v>
      </c>
      <c r="B31" s="63">
        <v>0.32</v>
      </c>
      <c r="C31" s="13">
        <v>1</v>
      </c>
      <c r="D31" s="13">
        <v>0.4</v>
      </c>
      <c r="E31" s="13">
        <v>0.27</v>
      </c>
      <c r="F31" s="13">
        <v>0.3</v>
      </c>
      <c r="G31" s="13">
        <v>0.25</v>
      </c>
      <c r="I31" t="s">
        <v>242</v>
      </c>
    </row>
    <row r="32" spans="1:9" ht="12">
      <c r="A32" s="9" t="s">
        <v>19</v>
      </c>
      <c r="B32" s="63">
        <v>0.33</v>
      </c>
      <c r="C32" s="13">
        <v>0.4</v>
      </c>
      <c r="D32" s="13">
        <v>1</v>
      </c>
      <c r="E32" s="13">
        <v>0.19</v>
      </c>
      <c r="F32" s="13">
        <v>0.14</v>
      </c>
      <c r="G32" s="13">
        <v>0.14</v>
      </c>
      <c r="I32" t="s">
        <v>243</v>
      </c>
    </row>
    <row r="33" spans="1:7" ht="12">
      <c r="A33" s="9" t="s">
        <v>21</v>
      </c>
      <c r="B33" s="63">
        <v>0.07</v>
      </c>
      <c r="C33" s="13">
        <v>0.27</v>
      </c>
      <c r="D33" s="13">
        <v>0.19</v>
      </c>
      <c r="E33" s="13">
        <v>1</v>
      </c>
      <c r="F33" s="13">
        <v>0.05</v>
      </c>
      <c r="G33" s="13">
        <v>0.12</v>
      </c>
    </row>
    <row r="34" spans="1:7" ht="12">
      <c r="A34" s="9" t="s">
        <v>33</v>
      </c>
      <c r="B34" s="63">
        <v>0.02</v>
      </c>
      <c r="C34" s="13">
        <v>0.3</v>
      </c>
      <c r="D34" s="13">
        <v>0.14</v>
      </c>
      <c r="E34" s="13">
        <v>0.05</v>
      </c>
      <c r="F34" s="13">
        <v>1</v>
      </c>
      <c r="G34" s="13">
        <v>0.28</v>
      </c>
    </row>
    <row r="35" spans="1:7" ht="12">
      <c r="A35" s="9" t="s">
        <v>34</v>
      </c>
      <c r="B35" s="63">
        <v>0.22</v>
      </c>
      <c r="C35" s="13">
        <v>0.25</v>
      </c>
      <c r="D35" s="13">
        <v>0.14</v>
      </c>
      <c r="E35" s="13">
        <v>0.12</v>
      </c>
      <c r="F35" s="13">
        <v>0.28</v>
      </c>
      <c r="G35" s="13">
        <v>1</v>
      </c>
    </row>
    <row r="36" ht="12">
      <c r="A36" s="12"/>
    </row>
    <row r="38" spans="2:6" ht="12.75">
      <c r="B38" s="65" t="s">
        <v>224</v>
      </c>
      <c r="C38" s="29"/>
      <c r="D38" s="29"/>
      <c r="E38" s="29"/>
      <c r="F38" s="68"/>
    </row>
    <row r="40" spans="2:12" ht="12">
      <c r="B40" s="8" t="s">
        <v>11</v>
      </c>
      <c r="C40" s="8" t="s">
        <v>14</v>
      </c>
      <c r="D40" s="8" t="s">
        <v>15</v>
      </c>
      <c r="E40" s="17" t="s">
        <v>119</v>
      </c>
      <c r="F40" s="17" t="s">
        <v>120</v>
      </c>
      <c r="G40" s="8" t="s">
        <v>20</v>
      </c>
      <c r="H40" s="8" t="s">
        <v>21</v>
      </c>
      <c r="I40" s="8" t="s">
        <v>32</v>
      </c>
      <c r="J40" s="61"/>
      <c r="K40" s="18" t="s">
        <v>46</v>
      </c>
      <c r="L40" s="61"/>
    </row>
    <row r="41" spans="1:12" ht="12">
      <c r="A41" s="9" t="s">
        <v>228</v>
      </c>
      <c r="B41" s="64">
        <v>1</v>
      </c>
      <c r="C41" s="62">
        <v>0.49</v>
      </c>
      <c r="D41" s="62">
        <v>0.72</v>
      </c>
      <c r="E41" s="62">
        <v>0.53</v>
      </c>
      <c r="F41" s="62">
        <v>-0.32</v>
      </c>
      <c r="G41" s="62">
        <v>-0.25</v>
      </c>
      <c r="H41" s="62">
        <v>-0.25</v>
      </c>
      <c r="I41" s="62">
        <v>-0.26</v>
      </c>
      <c r="J41" s="13"/>
      <c r="K41" t="s">
        <v>246</v>
      </c>
      <c r="L41" s="13"/>
    </row>
    <row r="42" spans="1:12" ht="12">
      <c r="A42" s="9" t="s">
        <v>14</v>
      </c>
      <c r="B42" s="63">
        <v>0.49</v>
      </c>
      <c r="C42" s="13">
        <v>1</v>
      </c>
      <c r="D42" s="13">
        <v>0.3</v>
      </c>
      <c r="E42" s="13">
        <v>0.41</v>
      </c>
      <c r="F42" s="13">
        <v>-0.22</v>
      </c>
      <c r="G42" s="13">
        <v>-0.05</v>
      </c>
      <c r="H42" s="13">
        <v>-0.03</v>
      </c>
      <c r="I42" s="13">
        <v>-0.08</v>
      </c>
      <c r="J42" s="13"/>
      <c r="K42" t="s">
        <v>245</v>
      </c>
      <c r="L42" s="13"/>
    </row>
    <row r="43" spans="1:12" ht="12">
      <c r="A43" s="9" t="s">
        <v>15</v>
      </c>
      <c r="B43" s="63">
        <v>0.72</v>
      </c>
      <c r="C43" s="13">
        <v>0.3</v>
      </c>
      <c r="D43" s="13">
        <v>1</v>
      </c>
      <c r="E43" s="13">
        <v>0.62</v>
      </c>
      <c r="F43" s="13">
        <v>-0.09</v>
      </c>
      <c r="G43" s="13">
        <v>-0.21</v>
      </c>
      <c r="H43" s="13">
        <v>-0.09</v>
      </c>
      <c r="I43" s="13">
        <v>-0.15</v>
      </c>
      <c r="J43" s="13"/>
      <c r="K43" s="13"/>
      <c r="L43" s="13"/>
    </row>
    <row r="44" spans="1:12" ht="12">
      <c r="A44" s="9" t="s">
        <v>119</v>
      </c>
      <c r="B44" s="63">
        <v>0.53</v>
      </c>
      <c r="C44" s="13">
        <v>0.41</v>
      </c>
      <c r="D44" s="13">
        <v>0.62</v>
      </c>
      <c r="E44" s="13">
        <v>1</v>
      </c>
      <c r="F44" s="13">
        <v>-0.05</v>
      </c>
      <c r="G44" s="13">
        <v>-0.38</v>
      </c>
      <c r="H44" s="13">
        <v>-0.21</v>
      </c>
      <c r="I44" s="13">
        <v>-0.13</v>
      </c>
      <c r="J44" s="13"/>
      <c r="K44" s="13"/>
      <c r="L44" s="13"/>
    </row>
    <row r="45" spans="1:12" ht="12">
      <c r="A45" s="9" t="s">
        <v>120</v>
      </c>
      <c r="B45" s="63">
        <v>-0.32</v>
      </c>
      <c r="C45" s="13">
        <v>-0.22</v>
      </c>
      <c r="D45" s="13">
        <v>-0.09</v>
      </c>
      <c r="E45" s="13">
        <v>-0.05</v>
      </c>
      <c r="F45" s="13">
        <v>1</v>
      </c>
      <c r="G45" s="13">
        <v>0.26</v>
      </c>
      <c r="H45" s="13">
        <v>0.24</v>
      </c>
      <c r="I45" s="13">
        <v>0.19</v>
      </c>
      <c r="J45" s="13"/>
      <c r="K45" s="13"/>
      <c r="L45" s="13"/>
    </row>
    <row r="46" spans="1:12" ht="12">
      <c r="A46" s="9" t="s">
        <v>20</v>
      </c>
      <c r="B46" s="63">
        <v>-0.25</v>
      </c>
      <c r="C46" s="13">
        <v>-0.05</v>
      </c>
      <c r="D46" s="13">
        <v>-0.21</v>
      </c>
      <c r="E46" s="13">
        <v>-0.38</v>
      </c>
      <c r="F46" s="13">
        <v>0.26</v>
      </c>
      <c r="G46" s="13">
        <v>1</v>
      </c>
      <c r="H46" s="13">
        <v>0.39</v>
      </c>
      <c r="I46" s="13">
        <v>0.22</v>
      </c>
      <c r="J46" s="13"/>
      <c r="K46" s="13"/>
      <c r="L46" s="13"/>
    </row>
    <row r="47" spans="1:12" ht="12">
      <c r="A47" s="9" t="s">
        <v>21</v>
      </c>
      <c r="B47" s="63">
        <v>-0.25</v>
      </c>
      <c r="C47" s="13">
        <v>-0.03</v>
      </c>
      <c r="D47" s="13">
        <v>-0.09</v>
      </c>
      <c r="E47" s="13">
        <v>-0.21</v>
      </c>
      <c r="F47" s="13">
        <v>0.24</v>
      </c>
      <c r="G47" s="13">
        <v>0.39</v>
      </c>
      <c r="H47" s="13">
        <v>1</v>
      </c>
      <c r="I47" s="13">
        <v>0.25</v>
      </c>
      <c r="J47" s="13"/>
      <c r="K47" s="13"/>
      <c r="L47" s="13"/>
    </row>
    <row r="48" spans="1:12" ht="12">
      <c r="A48" s="9" t="s">
        <v>32</v>
      </c>
      <c r="B48" s="63">
        <v>-0.26</v>
      </c>
      <c r="C48" s="13">
        <v>-0.08</v>
      </c>
      <c r="D48" s="13">
        <v>-0.15</v>
      </c>
      <c r="E48" s="13">
        <v>-0.13</v>
      </c>
      <c r="F48" s="13">
        <v>0.19</v>
      </c>
      <c r="G48" s="13">
        <v>0.22</v>
      </c>
      <c r="H48" s="13">
        <v>0.25</v>
      </c>
      <c r="I48" s="13">
        <v>1</v>
      </c>
      <c r="J48" s="13"/>
      <c r="K48" s="13"/>
      <c r="L48" s="13"/>
    </row>
    <row r="50" ht="12">
      <c r="B50" s="2" t="s">
        <v>46</v>
      </c>
    </row>
    <row r="51" ht="12">
      <c r="B51" t="s">
        <v>244</v>
      </c>
    </row>
    <row r="52" ht="12">
      <c r="B52" t="s">
        <v>55</v>
      </c>
    </row>
    <row r="56" spans="2:6" ht="12.75">
      <c r="B56" s="65" t="s">
        <v>225</v>
      </c>
      <c r="C56" s="29"/>
      <c r="D56" s="29"/>
      <c r="E56" s="29"/>
      <c r="F56" s="68"/>
    </row>
    <row r="58" spans="2:13" ht="12">
      <c r="B58" s="8" t="s">
        <v>12</v>
      </c>
      <c r="C58" s="8" t="s">
        <v>14</v>
      </c>
      <c r="D58" s="8" t="s">
        <v>15</v>
      </c>
      <c r="E58" s="8" t="s">
        <v>119</v>
      </c>
      <c r="F58" s="8" t="s">
        <v>22</v>
      </c>
      <c r="G58" s="8" t="s">
        <v>20</v>
      </c>
      <c r="H58" s="8" t="s">
        <v>21</v>
      </c>
      <c r="I58" s="8" t="s">
        <v>34</v>
      </c>
      <c r="J58" s="8" t="s">
        <v>29</v>
      </c>
      <c r="K58" s="61"/>
      <c r="L58" s="61"/>
      <c r="M58" s="61"/>
    </row>
    <row r="59" spans="1:13" ht="12">
      <c r="A59" s="9" t="s">
        <v>12</v>
      </c>
      <c r="B59" s="13">
        <v>1</v>
      </c>
      <c r="C59" s="13">
        <v>0.5</v>
      </c>
      <c r="D59" s="13">
        <v>0.71</v>
      </c>
      <c r="E59" s="13">
        <v>0.51</v>
      </c>
      <c r="F59">
        <v>0.3</v>
      </c>
      <c r="G59">
        <v>0.32</v>
      </c>
      <c r="H59">
        <v>0.27</v>
      </c>
      <c r="I59">
        <v>0.24</v>
      </c>
      <c r="J59">
        <v>0.34</v>
      </c>
      <c r="K59" s="13"/>
      <c r="L59" s="13"/>
      <c r="M59" s="13"/>
    </row>
    <row r="60" spans="1:13" ht="12">
      <c r="A60" s="9" t="s">
        <v>14</v>
      </c>
      <c r="B60" s="13">
        <v>0.5</v>
      </c>
      <c r="C60" s="13">
        <v>1</v>
      </c>
      <c r="D60" s="13">
        <v>0.29</v>
      </c>
      <c r="E60" s="13">
        <v>0.41</v>
      </c>
      <c r="F60">
        <v>0.2</v>
      </c>
      <c r="G60">
        <v>0.31</v>
      </c>
      <c r="H60">
        <v>0.06</v>
      </c>
      <c r="I60">
        <v>0.23</v>
      </c>
      <c r="J60">
        <v>0.13</v>
      </c>
      <c r="K60" s="13"/>
      <c r="L60" s="13"/>
      <c r="M60" s="13"/>
    </row>
    <row r="61" spans="1:13" ht="12">
      <c r="A61" s="9" t="s">
        <v>15</v>
      </c>
      <c r="B61" s="13">
        <v>0.71</v>
      </c>
      <c r="C61" s="13">
        <v>0.29</v>
      </c>
      <c r="D61" s="13">
        <v>1</v>
      </c>
      <c r="E61" s="13">
        <v>0.62</v>
      </c>
      <c r="F61">
        <v>0.21</v>
      </c>
      <c r="G61">
        <v>0.32</v>
      </c>
      <c r="H61">
        <v>0.19</v>
      </c>
      <c r="I61">
        <v>0.24</v>
      </c>
      <c r="J61">
        <v>0.23</v>
      </c>
      <c r="K61" s="13"/>
      <c r="L61" s="13"/>
      <c r="M61" s="13"/>
    </row>
    <row r="62" spans="1:13" ht="12">
      <c r="A62" s="9" t="s">
        <v>119</v>
      </c>
      <c r="B62" s="13">
        <v>0.51</v>
      </c>
      <c r="C62" s="13">
        <v>0.41</v>
      </c>
      <c r="D62" s="13">
        <v>0.62</v>
      </c>
      <c r="E62" s="13">
        <v>1</v>
      </c>
      <c r="F62">
        <v>0.1</v>
      </c>
      <c r="G62">
        <v>0.21</v>
      </c>
      <c r="H62">
        <v>0.23</v>
      </c>
      <c r="I62">
        <v>0.3</v>
      </c>
      <c r="J62">
        <v>0.16</v>
      </c>
      <c r="K62" s="13"/>
      <c r="L62" s="13"/>
      <c r="M62" s="13"/>
    </row>
    <row r="63" spans="1:13" ht="12">
      <c r="A63" s="9" t="s">
        <v>22</v>
      </c>
      <c r="B63">
        <v>0.3</v>
      </c>
      <c r="C63">
        <v>0.2</v>
      </c>
      <c r="D63">
        <v>0.21</v>
      </c>
      <c r="E63">
        <v>0.1</v>
      </c>
      <c r="F63">
        <v>1</v>
      </c>
      <c r="G63">
        <v>0.47</v>
      </c>
      <c r="H63">
        <v>0.23</v>
      </c>
      <c r="I63">
        <v>0.31</v>
      </c>
      <c r="J63">
        <v>0.18</v>
      </c>
      <c r="K63" s="13"/>
      <c r="L63" s="13"/>
      <c r="M63" s="13"/>
    </row>
    <row r="64" spans="1:13" ht="12">
      <c r="A64" s="9" t="s">
        <v>20</v>
      </c>
      <c r="B64">
        <v>0.32</v>
      </c>
      <c r="C64">
        <v>0.31</v>
      </c>
      <c r="D64">
        <v>0.32</v>
      </c>
      <c r="E64">
        <v>0.21</v>
      </c>
      <c r="F64">
        <v>0.47</v>
      </c>
      <c r="G64">
        <v>1</v>
      </c>
      <c r="H64">
        <v>0.26</v>
      </c>
      <c r="I64">
        <v>0.38</v>
      </c>
      <c r="J64">
        <v>0.18</v>
      </c>
      <c r="K64" s="13"/>
      <c r="L64" s="13"/>
      <c r="M64" s="13"/>
    </row>
    <row r="65" spans="1:13" ht="12">
      <c r="A65" s="9" t="s">
        <v>21</v>
      </c>
      <c r="B65">
        <v>0.27</v>
      </c>
      <c r="C65">
        <v>0.06</v>
      </c>
      <c r="D65">
        <v>0.19</v>
      </c>
      <c r="E65">
        <v>0.23</v>
      </c>
      <c r="F65">
        <v>0.23</v>
      </c>
      <c r="G65">
        <v>0.26</v>
      </c>
      <c r="H65">
        <v>1</v>
      </c>
      <c r="I65">
        <v>0.29</v>
      </c>
      <c r="J65">
        <v>0.25</v>
      </c>
      <c r="K65" s="13"/>
      <c r="L65" s="13"/>
      <c r="M65" s="13"/>
    </row>
    <row r="66" spans="1:13" ht="12">
      <c r="A66" s="9" t="s">
        <v>34</v>
      </c>
      <c r="B66">
        <v>0.24</v>
      </c>
      <c r="C66">
        <v>0.23</v>
      </c>
      <c r="D66">
        <v>0.24</v>
      </c>
      <c r="E66">
        <v>0.3</v>
      </c>
      <c r="F66">
        <v>0.31</v>
      </c>
      <c r="G66">
        <v>0.38</v>
      </c>
      <c r="H66">
        <v>0.29</v>
      </c>
      <c r="I66">
        <v>1</v>
      </c>
      <c r="J66">
        <v>0.11</v>
      </c>
      <c r="K66" s="13"/>
      <c r="L66" s="13"/>
      <c r="M66" s="13"/>
    </row>
    <row r="67" spans="1:13" ht="12">
      <c r="A67" s="9" t="s">
        <v>29</v>
      </c>
      <c r="B67">
        <v>0.34</v>
      </c>
      <c r="C67">
        <v>0.13</v>
      </c>
      <c r="D67">
        <v>0.23</v>
      </c>
      <c r="E67">
        <v>0.16</v>
      </c>
      <c r="F67">
        <v>0.18</v>
      </c>
      <c r="G67">
        <v>0.18</v>
      </c>
      <c r="H67">
        <v>0.25</v>
      </c>
      <c r="I67">
        <v>0.11</v>
      </c>
      <c r="J67">
        <v>1</v>
      </c>
      <c r="K67" s="13"/>
      <c r="L67" s="13"/>
      <c r="M67" s="13"/>
    </row>
    <row r="69" ht="12">
      <c r="B69" s="2" t="s">
        <v>58</v>
      </c>
    </row>
    <row r="70" ht="12">
      <c r="B70" t="s">
        <v>47</v>
      </c>
    </row>
    <row r="71" ht="12">
      <c r="B71" t="s">
        <v>57</v>
      </c>
    </row>
    <row r="72" ht="12">
      <c r="B72" t="s">
        <v>61</v>
      </c>
    </row>
  </sheetData>
  <printOptions/>
  <pageMargins left="0.75" right="0.75" top="1" bottom="1" header="0.5" footer="0.5"/>
  <pageSetup horizontalDpi="600" verticalDpi="600" orientation="portrait" r:id="rId1"/>
  <headerFooter alignWithMargins="0">
    <oddHeader>&amp;CSimple Correlations, Reduced Rank&amp;RRev: 1/4/06</oddHeader>
    <oddFooter>&amp;CPolitical Networks of Companies - AOM Conference Paper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Rice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A. Dobelman</dc:creator>
  <cp:keywords/>
  <dc:description/>
  <cp:lastModifiedBy>John A. Dobelman</cp:lastModifiedBy>
  <cp:lastPrinted>2006-01-09T19:09:38Z</cp:lastPrinted>
  <dcterms:created xsi:type="dcterms:W3CDTF">2005-12-28T15:25:05Z</dcterms:created>
  <dcterms:modified xsi:type="dcterms:W3CDTF">2006-01-09T19:21:03Z</dcterms:modified>
  <cp:category/>
  <cp:version/>
  <cp:contentType/>
  <cp:contentStatus/>
</cp:coreProperties>
</file>